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na\Desktop\"/>
    </mc:Choice>
  </mc:AlternateContent>
  <xr:revisionPtr revIDLastSave="0" documentId="13_ncr:1_{826F171D-5BE7-463A-80E9-D450D929D7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G304" i="9"/>
  <c r="F304" i="9"/>
  <c r="E304" i="9"/>
  <c r="B304" i="9" s="1"/>
  <c r="H303" i="9"/>
  <c r="G303" i="9"/>
  <c r="E303" i="9" s="1"/>
  <c r="B303" i="9" s="1"/>
  <c r="F303" i="9"/>
  <c r="H302" i="9"/>
  <c r="G302" i="9"/>
  <c r="F302" i="9"/>
  <c r="E302" i="9"/>
  <c r="B302" i="9" s="1"/>
  <c r="H301" i="9"/>
  <c r="G301" i="9"/>
  <c r="F301" i="9"/>
  <c r="E301" i="9"/>
  <c r="B301" i="9" s="1"/>
  <c r="H300" i="9"/>
  <c r="G300" i="9"/>
  <c r="E300" i="9" s="1"/>
  <c r="B300" i="9" s="1"/>
  <c r="F300" i="9"/>
  <c r="H299" i="9"/>
  <c r="E299" i="9" s="1"/>
  <c r="B299" i="9" s="1"/>
  <c r="G299" i="9"/>
  <c r="F299" i="9"/>
  <c r="H298" i="9"/>
  <c r="G298" i="9"/>
  <c r="E298" i="9" s="1"/>
  <c r="B298" i="9" s="1"/>
  <c r="F298" i="9"/>
  <c r="H297" i="9"/>
  <c r="G297" i="9"/>
  <c r="F297" i="9"/>
  <c r="E297" i="9"/>
  <c r="B297" i="9" s="1"/>
  <c r="H296" i="9"/>
  <c r="G296" i="9"/>
  <c r="E296" i="9" s="1"/>
  <c r="B296" i="9" s="1"/>
  <c r="F296" i="9"/>
  <c r="H295" i="9"/>
  <c r="G295" i="9"/>
  <c r="E295" i="9" s="1"/>
  <c r="B295" i="9" s="1"/>
  <c r="F295" i="9"/>
  <c r="H294" i="9"/>
  <c r="G294" i="9"/>
  <c r="F294" i="9"/>
  <c r="E294" i="9"/>
  <c r="B294" i="9" s="1"/>
  <c r="H293" i="9"/>
  <c r="G293" i="9"/>
  <c r="E293" i="9" s="1"/>
  <c r="B293" i="9" s="1"/>
  <c r="F293" i="9"/>
  <c r="H292" i="9"/>
  <c r="G292" i="9"/>
  <c r="E292" i="9" s="1"/>
  <c r="B292" i="9" s="1"/>
  <c r="F292" i="9"/>
  <c r="F291" i="9"/>
  <c r="F290" i="9"/>
  <c r="H289" i="9"/>
  <c r="G289" i="9"/>
  <c r="E289" i="9" s="1"/>
  <c r="B289" i="9" s="1"/>
  <c r="F289" i="9"/>
  <c r="H288" i="9"/>
  <c r="G288" i="9"/>
  <c r="F288" i="9"/>
  <c r="H287" i="9"/>
  <c r="G287" i="9"/>
  <c r="E287" i="9" s="1"/>
  <c r="B287" i="9" s="1"/>
  <c r="F287" i="9"/>
  <c r="H286" i="9"/>
  <c r="G286" i="9"/>
  <c r="E286" i="9" s="1"/>
  <c r="B286" i="9" s="1"/>
  <c r="F286" i="9"/>
  <c r="F285" i="9"/>
  <c r="H284" i="9"/>
  <c r="G284" i="9"/>
  <c r="F284" i="9"/>
  <c r="E284" i="9"/>
  <c r="B284" i="9" s="1"/>
  <c r="H283" i="9"/>
  <c r="G283" i="9"/>
  <c r="E283" i="9" s="1"/>
  <c r="B283" i="9" s="1"/>
  <c r="F283" i="9"/>
  <c r="F277" i="9" s="1"/>
  <c r="H282" i="9"/>
  <c r="G282" i="9"/>
  <c r="E282" i="9" s="1"/>
  <c r="B282" i="9" s="1"/>
  <c r="F282" i="9"/>
  <c r="F281" i="9"/>
  <c r="F280" i="9"/>
  <c r="F279" i="9"/>
  <c r="F278" i="9"/>
  <c r="F276" i="9"/>
  <c r="L275" i="9"/>
  <c r="F275" i="9" s="1"/>
  <c r="H275" i="9"/>
  <c r="E275" i="9"/>
  <c r="B275" i="9" s="1"/>
  <c r="F274" i="9"/>
  <c r="I273" i="9"/>
  <c r="H273" i="9"/>
  <c r="F273" i="9"/>
  <c r="E272" i="9"/>
  <c r="M271" i="9"/>
  <c r="L271" i="9"/>
  <c r="F271" i="9"/>
  <c r="E271" i="9"/>
  <c r="M270" i="9"/>
  <c r="L270" i="9"/>
  <c r="F270" i="9"/>
  <c r="E270" i="9"/>
  <c r="M269" i="9"/>
  <c r="L269" i="9"/>
  <c r="F269" i="9" s="1"/>
  <c r="E269" i="9"/>
  <c r="B269" i="9"/>
  <c r="M268" i="9"/>
  <c r="L268" i="9"/>
  <c r="F268" i="9" s="1"/>
  <c r="E268" i="9"/>
  <c r="B268" i="9" s="1"/>
  <c r="M267" i="9"/>
  <c r="L267" i="9"/>
  <c r="F267" i="9"/>
  <c r="E267" i="9"/>
  <c r="M266" i="9"/>
  <c r="L266" i="9"/>
  <c r="F266" i="9"/>
  <c r="E266" i="9"/>
  <c r="M265" i="9"/>
  <c r="L265" i="9"/>
  <c r="F265" i="9" s="1"/>
  <c r="E265" i="9"/>
  <c r="B265" i="9"/>
  <c r="M264" i="9"/>
  <c r="L264" i="9"/>
  <c r="F264" i="9" s="1"/>
  <c r="E264" i="9"/>
  <c r="B264" i="9" s="1"/>
  <c r="M263" i="9"/>
  <c r="L263" i="9"/>
  <c r="F263" i="9"/>
  <c r="E263" i="9"/>
  <c r="M262" i="9"/>
  <c r="L262" i="9"/>
  <c r="F262" i="9"/>
  <c r="E262" i="9"/>
  <c r="M261" i="9"/>
  <c r="L261" i="9"/>
  <c r="F261" i="9" s="1"/>
  <c r="E261" i="9"/>
  <c r="B261" i="9"/>
  <c r="M260" i="9"/>
  <c r="L260" i="9"/>
  <c r="F260" i="9" s="1"/>
  <c r="E260" i="9"/>
  <c r="B260" i="9" s="1"/>
  <c r="M259" i="9"/>
  <c r="L259" i="9"/>
  <c r="F259" i="9"/>
  <c r="E259" i="9"/>
  <c r="M258" i="9"/>
  <c r="L258" i="9"/>
  <c r="F258" i="9"/>
  <c r="E258" i="9"/>
  <c r="M257" i="9"/>
  <c r="L257" i="9"/>
  <c r="F257" i="9" s="1"/>
  <c r="E257" i="9"/>
  <c r="B257" i="9"/>
  <c r="M256" i="9"/>
  <c r="L256" i="9"/>
  <c r="F256" i="9" s="1"/>
  <c r="E256" i="9"/>
  <c r="B256" i="9" s="1"/>
  <c r="M255" i="9"/>
  <c r="L255" i="9"/>
  <c r="F255" i="9"/>
  <c r="E255" i="9"/>
  <c r="M254" i="9"/>
  <c r="L254" i="9"/>
  <c r="F254" i="9"/>
  <c r="E254" i="9"/>
  <c r="M253" i="9"/>
  <c r="L253" i="9"/>
  <c r="F253" i="9" s="1"/>
  <c r="E253" i="9"/>
  <c r="B253" i="9"/>
  <c r="M252" i="9"/>
  <c r="L252" i="9"/>
  <c r="F252" i="9" s="1"/>
  <c r="E252" i="9"/>
  <c r="B252" i="9" s="1"/>
  <c r="M251" i="9"/>
  <c r="L251" i="9"/>
  <c r="F251" i="9"/>
  <c r="E251" i="9"/>
  <c r="M250" i="9"/>
  <c r="L250" i="9"/>
  <c r="F250" i="9"/>
  <c r="E250" i="9"/>
  <c r="M249" i="9"/>
  <c r="L249" i="9"/>
  <c r="F249" i="9" s="1"/>
  <c r="E249" i="9"/>
  <c r="B249" i="9"/>
  <c r="M248" i="9"/>
  <c r="L248" i="9"/>
  <c r="F248" i="9" s="1"/>
  <c r="E248" i="9"/>
  <c r="B248" i="9" s="1"/>
  <c r="M247" i="9"/>
  <c r="L247" i="9"/>
  <c r="F247" i="9"/>
  <c r="E247" i="9"/>
  <c r="M246" i="9"/>
  <c r="L246" i="9"/>
  <c r="F246" i="9"/>
  <c r="E246" i="9"/>
  <c r="M245" i="9"/>
  <c r="L245" i="9"/>
  <c r="F245" i="9" s="1"/>
  <c r="E245" i="9"/>
  <c r="B245" i="9"/>
  <c r="M244" i="9"/>
  <c r="L244" i="9"/>
  <c r="F244" i="9" s="1"/>
  <c r="E244" i="9"/>
  <c r="B244" i="9" s="1"/>
  <c r="M243" i="9"/>
  <c r="L243" i="9"/>
  <c r="F243" i="9"/>
  <c r="E243" i="9"/>
  <c r="M242" i="9"/>
  <c r="L242" i="9"/>
  <c r="F242" i="9"/>
  <c r="E242" i="9"/>
  <c r="M241" i="9"/>
  <c r="L241" i="9"/>
  <c r="F241" i="9" s="1"/>
  <c r="E241" i="9"/>
  <c r="B241" i="9"/>
  <c r="M240" i="9"/>
  <c r="L240" i="9"/>
  <c r="F240" i="9" s="1"/>
  <c r="E240" i="9"/>
  <c r="B240" i="9" s="1"/>
  <c r="M239" i="9"/>
  <c r="L239" i="9"/>
  <c r="F239" i="9"/>
  <c r="E239" i="9"/>
  <c r="M238" i="9"/>
  <c r="L238" i="9"/>
  <c r="F238" i="9"/>
  <c r="E238" i="9"/>
  <c r="M237" i="9"/>
  <c r="L237" i="9"/>
  <c r="F237" i="9" s="1"/>
  <c r="E237" i="9"/>
  <c r="B237" i="9"/>
  <c r="M236" i="9"/>
  <c r="L236" i="9"/>
  <c r="F236" i="9" s="1"/>
  <c r="E236" i="9"/>
  <c r="B236" i="9" s="1"/>
  <c r="M235" i="9"/>
  <c r="L235" i="9"/>
  <c r="F235" i="9"/>
  <c r="E235" i="9"/>
  <c r="M234" i="9"/>
  <c r="L234" i="9"/>
  <c r="F234" i="9"/>
  <c r="E234" i="9"/>
  <c r="M233" i="9"/>
  <c r="L233" i="9"/>
  <c r="F233" i="9" s="1"/>
  <c r="E233" i="9"/>
  <c r="B233" i="9"/>
  <c r="M232" i="9"/>
  <c r="L232" i="9"/>
  <c r="F232" i="9" s="1"/>
  <c r="E232" i="9"/>
  <c r="B232" i="9" s="1"/>
  <c r="M231" i="9"/>
  <c r="L231" i="9"/>
  <c r="F231" i="9"/>
  <c r="E231" i="9"/>
  <c r="M230" i="9"/>
  <c r="L230" i="9"/>
  <c r="F230" i="9"/>
  <c r="E230" i="9"/>
  <c r="M229" i="9"/>
  <c r="L229" i="9"/>
  <c r="F229" i="9" s="1"/>
  <c r="E229" i="9"/>
  <c r="B229" i="9"/>
  <c r="M228" i="9"/>
  <c r="L228" i="9"/>
  <c r="F228" i="9" s="1"/>
  <c r="E228" i="9"/>
  <c r="B228" i="9" s="1"/>
  <c r="M227" i="9"/>
  <c r="L227" i="9"/>
  <c r="F227" i="9"/>
  <c r="E227" i="9"/>
  <c r="M226" i="9"/>
  <c r="L226" i="9"/>
  <c r="F226" i="9"/>
  <c r="E226" i="9"/>
  <c r="M225" i="9"/>
  <c r="L225" i="9"/>
  <c r="F225" i="9" s="1"/>
  <c r="E225" i="9"/>
  <c r="B225" i="9"/>
  <c r="M224" i="9"/>
  <c r="L224" i="9"/>
  <c r="F224" i="9" s="1"/>
  <c r="E224" i="9"/>
  <c r="B224" i="9" s="1"/>
  <c r="M223" i="9"/>
  <c r="L223" i="9"/>
  <c r="F223" i="9"/>
  <c r="E223" i="9"/>
  <c r="M222" i="9"/>
  <c r="L222" i="9"/>
  <c r="F222" i="9"/>
  <c r="E222" i="9"/>
  <c r="M221" i="9"/>
  <c r="L221" i="9"/>
  <c r="F221" i="9" s="1"/>
  <c r="E221" i="9"/>
  <c r="B221" i="9"/>
  <c r="M220" i="9"/>
  <c r="L220" i="9"/>
  <c r="F220" i="9" s="1"/>
  <c r="E220" i="9"/>
  <c r="B220" i="9" s="1"/>
  <c r="M219" i="9"/>
  <c r="L219" i="9"/>
  <c r="F219" i="9"/>
  <c r="E219" i="9"/>
  <c r="M218" i="9"/>
  <c r="L218" i="9"/>
  <c r="F218" i="9"/>
  <c r="E218" i="9"/>
  <c r="M217" i="9"/>
  <c r="L217" i="9"/>
  <c r="F217" i="9" s="1"/>
  <c r="E217" i="9"/>
  <c r="B217" i="9"/>
  <c r="M216" i="9"/>
  <c r="L216" i="9"/>
  <c r="F216" i="9" s="1"/>
  <c r="E216" i="9"/>
  <c r="B216" i="9" s="1"/>
  <c r="M215" i="9"/>
  <c r="F215" i="9" s="1"/>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E109" i="9" s="1"/>
  <c r="B109" i="9" s="1"/>
  <c r="F109" i="9"/>
  <c r="H108" i="9"/>
  <c r="G108" i="9"/>
  <c r="F108" i="9"/>
  <c r="E108" i="9"/>
  <c r="B108" i="9" s="1"/>
  <c r="H107" i="9"/>
  <c r="G107" i="9"/>
  <c r="F107" i="9"/>
  <c r="E107" i="9"/>
  <c r="H106" i="9"/>
  <c r="G106" i="9"/>
  <c r="E106" i="9" s="1"/>
  <c r="B106" i="9" s="1"/>
  <c r="F106" i="9"/>
  <c r="H105" i="9"/>
  <c r="G105" i="9"/>
  <c r="E105" i="9" s="1"/>
  <c r="B105" i="9" s="1"/>
  <c r="F105" i="9"/>
  <c r="H104" i="9"/>
  <c r="G104" i="9"/>
  <c r="F104" i="9"/>
  <c r="E104" i="9"/>
  <c r="B104" i="9" s="1"/>
  <c r="H103" i="9"/>
  <c r="E103" i="9" s="1"/>
  <c r="B103" i="9" s="1"/>
  <c r="G103" i="9"/>
  <c r="F103" i="9"/>
  <c r="H102" i="9"/>
  <c r="G102" i="9"/>
  <c r="F102" i="9"/>
  <c r="E102" i="9"/>
  <c r="B102" i="9" s="1"/>
  <c r="H101" i="9"/>
  <c r="G101" i="9"/>
  <c r="F101" i="9"/>
  <c r="H100" i="9"/>
  <c r="G100" i="9"/>
  <c r="F100" i="9"/>
  <c r="E100" i="9"/>
  <c r="B100" i="9" s="1"/>
  <c r="H99" i="9"/>
  <c r="G99" i="9"/>
  <c r="F99" i="9"/>
  <c r="E99" i="9"/>
  <c r="H98" i="9"/>
  <c r="G98" i="9"/>
  <c r="E98" i="9" s="1"/>
  <c r="B98" i="9" s="1"/>
  <c r="F98" i="9"/>
  <c r="H97" i="9"/>
  <c r="G97" i="9"/>
  <c r="E97" i="9" s="1"/>
  <c r="B97" i="9" s="1"/>
  <c r="F97" i="9"/>
  <c r="H96" i="9"/>
  <c r="G96" i="9"/>
  <c r="E96" i="9" s="1"/>
  <c r="B96" i="9" s="1"/>
  <c r="F96" i="9"/>
  <c r="H95" i="9"/>
  <c r="E95" i="9" s="1"/>
  <c r="G95" i="9"/>
  <c r="F95" i="9"/>
  <c r="B95" i="9"/>
  <c r="H94" i="9"/>
  <c r="G94" i="9"/>
  <c r="F94" i="9"/>
  <c r="E94" i="9"/>
  <c r="B94" i="9" s="1"/>
  <c r="H93" i="9"/>
  <c r="G93" i="9"/>
  <c r="F93" i="9"/>
  <c r="H92" i="9"/>
  <c r="G92" i="9"/>
  <c r="F92" i="9"/>
  <c r="E92" i="9"/>
  <c r="B92" i="9" s="1"/>
  <c r="H91" i="9"/>
  <c r="G91" i="9"/>
  <c r="F91" i="9"/>
  <c r="E91" i="9"/>
  <c r="B91" i="9" s="1"/>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F85" i="9"/>
  <c r="H84" i="9"/>
  <c r="G84" i="9"/>
  <c r="F84" i="9"/>
  <c r="E84" i="9"/>
  <c r="B84" i="9" s="1"/>
  <c r="H83" i="9"/>
  <c r="G83" i="9"/>
  <c r="F83" i="9"/>
  <c r="E83" i="9"/>
  <c r="H82" i="9"/>
  <c r="G82" i="9"/>
  <c r="E82" i="9" s="1"/>
  <c r="B82" i="9" s="1"/>
  <c r="F82" i="9"/>
  <c r="H81" i="9"/>
  <c r="G81" i="9"/>
  <c r="E81" i="9" s="1"/>
  <c r="B81" i="9" s="1"/>
  <c r="F81" i="9"/>
  <c r="H80" i="9"/>
  <c r="G80" i="9"/>
  <c r="E80" i="9" s="1"/>
  <c r="B80" i="9" s="1"/>
  <c r="F80" i="9"/>
  <c r="H79" i="9"/>
  <c r="E79" i="9" s="1"/>
  <c r="G79" i="9"/>
  <c r="F79" i="9"/>
  <c r="B79" i="9"/>
  <c r="H78" i="9"/>
  <c r="G78" i="9"/>
  <c r="F78" i="9"/>
  <c r="E78" i="9"/>
  <c r="B78" i="9" s="1"/>
  <c r="H77" i="9"/>
  <c r="G77" i="9"/>
  <c r="F77" i="9"/>
  <c r="H76" i="9"/>
  <c r="G76" i="9"/>
  <c r="F76" i="9"/>
  <c r="E76" i="9"/>
  <c r="B76" i="9" s="1"/>
  <c r="H75" i="9"/>
  <c r="G75" i="9"/>
  <c r="F75" i="9"/>
  <c r="E75" i="9"/>
  <c r="B75" i="9" s="1"/>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F69" i="9"/>
  <c r="H68" i="9"/>
  <c r="G68" i="9"/>
  <c r="F68" i="9"/>
  <c r="E68" i="9"/>
  <c r="B68" i="9" s="1"/>
  <c r="H67" i="9"/>
  <c r="G67" i="9"/>
  <c r="F67" i="9"/>
  <c r="E67" i="9"/>
  <c r="H66" i="9"/>
  <c r="G66" i="9"/>
  <c r="E66" i="9" s="1"/>
  <c r="B66" i="9" s="1"/>
  <c r="F66" i="9"/>
  <c r="H65" i="9"/>
  <c r="G65" i="9"/>
  <c r="E65" i="9" s="1"/>
  <c r="B65" i="9" s="1"/>
  <c r="F65" i="9"/>
  <c r="H64" i="9"/>
  <c r="G64" i="9"/>
  <c r="E64" i="9" s="1"/>
  <c r="B64" i="9" s="1"/>
  <c r="F64" i="9"/>
  <c r="H63" i="9"/>
  <c r="E63" i="9" s="1"/>
  <c r="G63" i="9"/>
  <c r="F63" i="9"/>
  <c r="B63" i="9"/>
  <c r="H62" i="9"/>
  <c r="G62" i="9"/>
  <c r="F62" i="9"/>
  <c r="E62" i="9"/>
  <c r="B62" i="9" s="1"/>
  <c r="H61" i="9"/>
  <c r="G61" i="9"/>
  <c r="F61" i="9"/>
  <c r="H60" i="9"/>
  <c r="G60" i="9"/>
  <c r="F60" i="9"/>
  <c r="E60" i="9"/>
  <c r="B60" i="9" s="1"/>
  <c r="H59" i="9"/>
  <c r="G59" i="9"/>
  <c r="F59" i="9"/>
  <c r="E59" i="9"/>
  <c r="B59" i="9" s="1"/>
  <c r="H58" i="9"/>
  <c r="G58" i="9"/>
  <c r="E58" i="9" s="1"/>
  <c r="B58" i="9" s="1"/>
  <c r="F58" i="9"/>
  <c r="H57" i="9"/>
  <c r="G57" i="9"/>
  <c r="E57" i="9" s="1"/>
  <c r="B57" i="9" s="1"/>
  <c r="F57" i="9"/>
  <c r="H56" i="9"/>
  <c r="G56" i="9"/>
  <c r="E56" i="9" s="1"/>
  <c r="B56" i="9" s="1"/>
  <c r="F56" i="9"/>
  <c r="H55" i="9"/>
  <c r="G55" i="9"/>
  <c r="F55" i="9"/>
  <c r="H54" i="9"/>
  <c r="G54" i="9"/>
  <c r="F54" i="9"/>
  <c r="E54" i="9"/>
  <c r="B54" i="9" s="1"/>
  <c r="H53" i="9"/>
  <c r="G53" i="9"/>
  <c r="F53" i="9"/>
  <c r="E53" i="9"/>
  <c r="H52" i="9"/>
  <c r="G52" i="9"/>
  <c r="E52" i="9" s="1"/>
  <c r="B52" i="9" s="1"/>
  <c r="F52" i="9"/>
  <c r="H51" i="9"/>
  <c r="G51" i="9"/>
  <c r="E51" i="9" s="1"/>
  <c r="F51" i="9"/>
  <c r="B51" i="9"/>
  <c r="H50" i="9"/>
  <c r="G50" i="9"/>
  <c r="F50" i="9"/>
  <c r="E50" i="9"/>
  <c r="B50" i="9" s="1"/>
  <c r="H49" i="9"/>
  <c r="G49" i="9"/>
  <c r="F49" i="9"/>
  <c r="E49" i="9"/>
  <c r="B49" i="9" s="1"/>
  <c r="H48" i="9"/>
  <c r="G48" i="9"/>
  <c r="E48" i="9" s="1"/>
  <c r="B48" i="9" s="1"/>
  <c r="F48" i="9"/>
  <c r="H47" i="9"/>
  <c r="G47" i="9"/>
  <c r="F47" i="9"/>
  <c r="H46" i="9"/>
  <c r="G46" i="9"/>
  <c r="F46" i="9"/>
  <c r="E46" i="9"/>
  <c r="B46" i="9" s="1"/>
  <c r="H45" i="9"/>
  <c r="G45" i="9"/>
  <c r="F45" i="9"/>
  <c r="E45" i="9"/>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F39" i="9"/>
  <c r="H38" i="9"/>
  <c r="G38" i="9"/>
  <c r="F38" i="9"/>
  <c r="E38" i="9"/>
  <c r="B38" i="9" s="1"/>
  <c r="H37" i="9"/>
  <c r="G37" i="9"/>
  <c r="F37" i="9"/>
  <c r="E37" i="9"/>
  <c r="H36" i="9"/>
  <c r="G36" i="9"/>
  <c r="E36" i="9" s="1"/>
  <c r="B36" i="9" s="1"/>
  <c r="F36" i="9"/>
  <c r="H35" i="9"/>
  <c r="G35" i="9"/>
  <c r="E35" i="9" s="1"/>
  <c r="F35" i="9"/>
  <c r="B35" i="9"/>
  <c r="H34" i="9"/>
  <c r="G34" i="9"/>
  <c r="F34" i="9"/>
  <c r="E34" i="9"/>
  <c r="B34" i="9" s="1"/>
  <c r="H33" i="9"/>
  <c r="G33" i="9"/>
  <c r="F33" i="9"/>
  <c r="E33" i="9"/>
  <c r="B33" i="9" s="1"/>
  <c r="H32" i="9"/>
  <c r="G32" i="9"/>
  <c r="E32" i="9" s="1"/>
  <c r="B32" i="9" s="1"/>
  <c r="F32" i="9"/>
  <c r="H31" i="9"/>
  <c r="G31" i="9"/>
  <c r="F31" i="9"/>
  <c r="H30" i="9"/>
  <c r="G30" i="9"/>
  <c r="F30" i="9"/>
  <c r="E30" i="9"/>
  <c r="B30" i="9" s="1"/>
  <c r="H29" i="9"/>
  <c r="G29" i="9"/>
  <c r="F29" i="9"/>
  <c r="E29" i="9"/>
  <c r="H28" i="9"/>
  <c r="G28" i="9"/>
  <c r="E28" i="9" s="1"/>
  <c r="B28" i="9" s="1"/>
  <c r="F28" i="9"/>
  <c r="H27" i="9"/>
  <c r="G27" i="9"/>
  <c r="E27" i="9" s="1"/>
  <c r="B27" i="9" s="1"/>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I3" i="9"/>
  <c r="H3" i="9"/>
  <c r="G3" i="9"/>
  <c r="D101" i="8"/>
  <c r="D95" i="8"/>
  <c r="D90" i="8"/>
  <c r="D85" i="8"/>
  <c r="D80" i="8"/>
  <c r="D75" i="8"/>
  <c r="D70" i="8"/>
  <c r="D65" i="8"/>
  <c r="D60" i="8"/>
  <c r="D55" i="8"/>
  <c r="D49" i="8" s="1"/>
  <c r="D50" i="8"/>
  <c r="D44" i="8"/>
  <c r="D43" i="8" s="1"/>
  <c r="D36" i="8"/>
  <c r="D26" i="8"/>
  <c r="D24" i="8"/>
  <c r="D18" i="8"/>
  <c r="D8" i="8"/>
  <c r="D6" i="8"/>
  <c r="E44" i="7"/>
  <c r="D44" i="7"/>
  <c r="E39" i="7"/>
  <c r="D39" i="7"/>
  <c r="D38" i="7" s="1"/>
  <c r="E38" i="7"/>
  <c r="E30" i="7"/>
  <c r="D30" i="7"/>
  <c r="D22" i="7" s="1"/>
  <c r="D5" i="7"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C1227" i="1" s="1"/>
  <c r="F249" i="5"/>
  <c r="F248" i="5"/>
  <c r="F247" i="5"/>
  <c r="E246" i="5"/>
  <c r="E245" i="5" s="1"/>
  <c r="D246" i="5"/>
  <c r="F246" i="5" s="1"/>
  <c r="D245" i="5"/>
  <c r="F245" i="5" s="1"/>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E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D484" i="4" s="1"/>
  <c r="F484" i="4" s="1"/>
  <c r="F483" i="4"/>
  <c r="F482" i="4"/>
  <c r="E481" i="4"/>
  <c r="D481" i="4"/>
  <c r="F481" i="4" s="1"/>
  <c r="F480" i="4"/>
  <c r="F479" i="4"/>
  <c r="E478" i="4"/>
  <c r="E472" i="4" s="1"/>
  <c r="D478" i="4"/>
  <c r="F478" i="4" s="1"/>
  <c r="F477" i="4"/>
  <c r="F476" i="4"/>
  <c r="F475" i="4"/>
  <c r="F474" i="4"/>
  <c r="E473" i="4"/>
  <c r="D473" i="4"/>
  <c r="D472" i="4" s="1"/>
  <c r="F472" i="4" s="1"/>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F418" i="4"/>
  <c r="E418" i="4"/>
  <c r="D418" i="4"/>
  <c r="E417" i="4"/>
  <c r="E644" i="4" s="1"/>
  <c r="D638" i="1" s="1"/>
  <c r="D417" i="4"/>
  <c r="D644" i="4" s="1"/>
  <c r="F644" i="4" s="1"/>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E300" i="4"/>
  <c r="F300" i="4" s="1"/>
  <c r="D300" i="4"/>
  <c r="E299" i="4"/>
  <c r="E298"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E216" i="4"/>
  <c r="F216" i="4" s="1"/>
  <c r="D216" i="4"/>
  <c r="D215" i="4"/>
  <c r="F214" i="4"/>
  <c r="F213" i="4"/>
  <c r="F212" i="4"/>
  <c r="F211" i="4"/>
  <c r="E210" i="4"/>
  <c r="D210" i="4"/>
  <c r="F210" i="4" s="1"/>
  <c r="F209" i="4"/>
  <c r="F208" i="4"/>
  <c r="F207" i="4"/>
  <c r="F206" i="4"/>
  <c r="F205" i="4"/>
  <c r="F204" i="4"/>
  <c r="F203" i="4"/>
  <c r="E202" i="4"/>
  <c r="F202" i="4" s="1"/>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E134" i="4"/>
  <c r="D134" i="4"/>
  <c r="D133" i="4" s="1"/>
  <c r="C129" i="1" s="1"/>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E50" i="4" s="1"/>
  <c r="D54" i="4"/>
  <c r="F54" i="4" s="1"/>
  <c r="F53" i="4"/>
  <c r="F52" i="4"/>
  <c r="F51" i="4"/>
  <c r="E51" i="4"/>
  <c r="D51" i="4"/>
  <c r="D50" i="4"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C1578" i="1"/>
  <c r="H1578" i="1" s="1"/>
  <c r="C1577" i="1"/>
  <c r="H1576" i="1"/>
  <c r="G1576" i="1"/>
  <c r="C1576" i="1"/>
  <c r="H1575" i="1"/>
  <c r="G1575" i="1"/>
  <c r="C1575" i="1"/>
  <c r="G1574" i="1"/>
  <c r="C1574" i="1"/>
  <c r="H1574" i="1" s="1"/>
  <c r="C1573" i="1"/>
  <c r="H1572" i="1"/>
  <c r="G1572" i="1"/>
  <c r="C1572" i="1"/>
  <c r="H1571" i="1"/>
  <c r="G1571" i="1"/>
  <c r="C1571" i="1"/>
  <c r="G1570" i="1"/>
  <c r="C1570" i="1"/>
  <c r="H1570" i="1" s="1"/>
  <c r="C1569" i="1"/>
  <c r="H1568" i="1"/>
  <c r="G1568" i="1"/>
  <c r="C1568" i="1"/>
  <c r="H1567" i="1"/>
  <c r="G1567" i="1"/>
  <c r="C1567" i="1"/>
  <c r="C1566" i="1"/>
  <c r="H1566" i="1" s="1"/>
  <c r="C1565" i="1"/>
  <c r="H1564" i="1"/>
  <c r="G1564" i="1"/>
  <c r="C1564" i="1"/>
  <c r="H1563" i="1"/>
  <c r="G1563" i="1"/>
  <c r="C1563" i="1"/>
  <c r="C1562" i="1"/>
  <c r="H1562" i="1" s="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C1530" i="1"/>
  <c r="H1530" i="1" s="1"/>
  <c r="C1529" i="1"/>
  <c r="H1528" i="1"/>
  <c r="G1528" i="1"/>
  <c r="C1528" i="1"/>
  <c r="H1527" i="1"/>
  <c r="G1527" i="1"/>
  <c r="C1527" i="1"/>
  <c r="G1526" i="1"/>
  <c r="C1526" i="1"/>
  <c r="H1526" i="1" s="1"/>
  <c r="C1525" i="1"/>
  <c r="H1524" i="1"/>
  <c r="G1524" i="1"/>
  <c r="C1524" i="1"/>
  <c r="H1523" i="1"/>
  <c r="G1523" i="1"/>
  <c r="C1523" i="1"/>
  <c r="G1522" i="1"/>
  <c r="C1522" i="1"/>
  <c r="H1522" i="1" s="1"/>
  <c r="C1521" i="1"/>
  <c r="H1520" i="1"/>
  <c r="G1520" i="1"/>
  <c r="C1520" i="1"/>
  <c r="H1519" i="1"/>
  <c r="G1519" i="1"/>
  <c r="C1519" i="1"/>
  <c r="C1518" i="1"/>
  <c r="H1518" i="1" s="1"/>
  <c r="H1516" i="1"/>
  <c r="G1516" i="1"/>
  <c r="C1516" i="1"/>
  <c r="H1515" i="1"/>
  <c r="G1515" i="1"/>
  <c r="C1515" i="1"/>
  <c r="C1514" i="1"/>
  <c r="H1514" i="1" s="1"/>
  <c r="C1513" i="1"/>
  <c r="H1512" i="1"/>
  <c r="G1512" i="1"/>
  <c r="C1512" i="1"/>
  <c r="H1511" i="1"/>
  <c r="G1511" i="1"/>
  <c r="C1511" i="1"/>
  <c r="G1510" i="1"/>
  <c r="C1510" i="1"/>
  <c r="H1510" i="1" s="1"/>
  <c r="C1509" i="1"/>
  <c r="H1508" i="1"/>
  <c r="G1508" i="1"/>
  <c r="C1508" i="1"/>
  <c r="H1507" i="1"/>
  <c r="G1507" i="1"/>
  <c r="C1507" i="1"/>
  <c r="G1506" i="1"/>
  <c r="C1506" i="1"/>
  <c r="H1506" i="1" s="1"/>
  <c r="C1505" i="1"/>
  <c r="H1504" i="1"/>
  <c r="G1504" i="1"/>
  <c r="C1504" i="1"/>
  <c r="H1503" i="1"/>
  <c r="G1503" i="1"/>
  <c r="C1503" i="1"/>
  <c r="C1502" i="1"/>
  <c r="H1502" i="1" s="1"/>
  <c r="C1501" i="1"/>
  <c r="H1500" i="1"/>
  <c r="G1500" i="1"/>
  <c r="C1500" i="1"/>
  <c r="H1499" i="1"/>
  <c r="G1499" i="1"/>
  <c r="C1499" i="1"/>
  <c r="C1498" i="1"/>
  <c r="H1498" i="1" s="1"/>
  <c r="C1497" i="1"/>
  <c r="H1496" i="1"/>
  <c r="G1496" i="1"/>
  <c r="C1496" i="1"/>
  <c r="H1495" i="1"/>
  <c r="G1495" i="1"/>
  <c r="C1495" i="1"/>
  <c r="G1494" i="1"/>
  <c r="C1494" i="1"/>
  <c r="H1494" i="1" s="1"/>
  <c r="C1493" i="1"/>
  <c r="H1492" i="1"/>
  <c r="G1492" i="1"/>
  <c r="C1492" i="1"/>
  <c r="C1491" i="1"/>
  <c r="G1491" i="1" s="1"/>
  <c r="C1490" i="1"/>
  <c r="H1490" i="1" s="1"/>
  <c r="H1489" i="1"/>
  <c r="G1489" i="1"/>
  <c r="C1489" i="1"/>
  <c r="C1488" i="1"/>
  <c r="G1488" i="1" s="1"/>
  <c r="C1487" i="1"/>
  <c r="H1487" i="1" s="1"/>
  <c r="H1486" i="1"/>
  <c r="C1486" i="1"/>
  <c r="G1486" i="1" s="1"/>
  <c r="H1485" i="1"/>
  <c r="G1485" i="1"/>
  <c r="C1485" i="1"/>
  <c r="C1484" i="1"/>
  <c r="G1484" i="1" s="1"/>
  <c r="C1483" i="1"/>
  <c r="H1483" i="1" s="1"/>
  <c r="H1482" i="1"/>
  <c r="C1482" i="1"/>
  <c r="G1482" i="1" s="1"/>
  <c r="H1481" i="1"/>
  <c r="G1481" i="1"/>
  <c r="C1481" i="1"/>
  <c r="C1480" i="1"/>
  <c r="H1480" i="1" s="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J1456" i="1"/>
  <c r="D1456" i="1"/>
  <c r="C1456" i="1"/>
  <c r="H1455" i="1"/>
  <c r="G1455" i="1"/>
  <c r="D1455" i="1"/>
  <c r="C1455" i="1"/>
  <c r="J1455" i="1" s="1"/>
  <c r="H1454" i="1"/>
  <c r="G1454" i="1"/>
  <c r="D1454" i="1"/>
  <c r="C1454" i="1"/>
  <c r="H1453" i="1"/>
  <c r="G1453" i="1"/>
  <c r="D1453" i="1"/>
  <c r="C1453" i="1"/>
  <c r="J1452" i="1"/>
  <c r="D1452" i="1"/>
  <c r="C1452" i="1"/>
  <c r="H1451" i="1"/>
  <c r="G1451" i="1"/>
  <c r="D1451" i="1"/>
  <c r="C1451" i="1"/>
  <c r="J1451" i="1" s="1"/>
  <c r="J1450" i="1"/>
  <c r="D1450" i="1"/>
  <c r="C1450" i="1"/>
  <c r="H1449" i="1"/>
  <c r="G1449" i="1"/>
  <c r="D1449" i="1"/>
  <c r="C1449" i="1"/>
  <c r="J1449" i="1" s="1"/>
  <c r="J1448" i="1"/>
  <c r="D1448" i="1"/>
  <c r="C1448" i="1"/>
  <c r="H1447" i="1"/>
  <c r="G1447" i="1"/>
  <c r="D1447" i="1"/>
  <c r="C1447" i="1"/>
  <c r="J1447" i="1" s="1"/>
  <c r="J1446" i="1"/>
  <c r="D1446" i="1"/>
  <c r="C1446" i="1"/>
  <c r="G1445" i="1"/>
  <c r="D1445" i="1"/>
  <c r="C1445" i="1"/>
  <c r="H1444" i="1"/>
  <c r="D1444" i="1"/>
  <c r="C1444" i="1"/>
  <c r="G1443" i="1"/>
  <c r="D1443" i="1"/>
  <c r="J1443" i="1" s="1"/>
  <c r="C1443" i="1"/>
  <c r="H1442" i="1"/>
  <c r="D1442" i="1"/>
  <c r="C1442" i="1"/>
  <c r="G1441" i="1"/>
  <c r="D1441" i="1"/>
  <c r="J1441" i="1" s="1"/>
  <c r="C1441" i="1"/>
  <c r="H1440" i="1"/>
  <c r="D1440" i="1"/>
  <c r="C1440" i="1"/>
  <c r="G1439" i="1"/>
  <c r="D1439" i="1"/>
  <c r="J1439" i="1" s="1"/>
  <c r="C1439" i="1"/>
  <c r="D1438" i="1"/>
  <c r="G1438" i="1" s="1"/>
  <c r="C1438" i="1"/>
  <c r="D1437" i="1"/>
  <c r="G1437" i="1" s="1"/>
  <c r="C1437" i="1"/>
  <c r="H1437" i="1" s="1"/>
  <c r="C1436" i="1"/>
  <c r="D1434" i="1"/>
  <c r="H1434" i="1" s="1"/>
  <c r="C1434" i="1"/>
  <c r="G1433" i="1"/>
  <c r="D1433" i="1"/>
  <c r="H1433" i="1" s="1"/>
  <c r="C1433" i="1"/>
  <c r="G1432" i="1"/>
  <c r="D1432" i="1"/>
  <c r="H1432" i="1" s="1"/>
  <c r="C1432" i="1"/>
  <c r="D1431" i="1"/>
  <c r="H1431" i="1" s="1"/>
  <c r="C1431" i="1"/>
  <c r="D1430" i="1"/>
  <c r="H1430" i="1" s="1"/>
  <c r="C1430" i="1"/>
  <c r="G1429" i="1"/>
  <c r="D1429" i="1"/>
  <c r="H1429" i="1" s="1"/>
  <c r="C1429" i="1"/>
  <c r="G1428" i="1"/>
  <c r="D1428" i="1"/>
  <c r="H1428" i="1" s="1"/>
  <c r="C1428" i="1"/>
  <c r="D1427" i="1"/>
  <c r="H1427" i="1" s="1"/>
  <c r="C1427" i="1"/>
  <c r="D1426" i="1"/>
  <c r="H1426" i="1" s="1"/>
  <c r="C1426" i="1"/>
  <c r="G1425" i="1"/>
  <c r="D1425" i="1"/>
  <c r="H1425" i="1" s="1"/>
  <c r="C1425" i="1"/>
  <c r="G1424" i="1"/>
  <c r="D1424" i="1"/>
  <c r="H1424" i="1" s="1"/>
  <c r="C1424" i="1"/>
  <c r="D1423" i="1"/>
  <c r="G1422" i="1"/>
  <c r="D1422" i="1"/>
  <c r="H1422" i="1" s="1"/>
  <c r="C1422" i="1"/>
  <c r="G1421" i="1"/>
  <c r="D1421" i="1"/>
  <c r="H1421" i="1" s="1"/>
  <c r="C1421" i="1"/>
  <c r="D1420" i="1"/>
  <c r="H1420" i="1" s="1"/>
  <c r="C1420" i="1"/>
  <c r="D1419" i="1"/>
  <c r="H1419" i="1" s="1"/>
  <c r="C1419" i="1"/>
  <c r="G1418" i="1"/>
  <c r="D1418" i="1"/>
  <c r="H1418" i="1" s="1"/>
  <c r="C1418" i="1"/>
  <c r="G1417" i="1"/>
  <c r="D1417" i="1"/>
  <c r="H1417" i="1" s="1"/>
  <c r="C1417" i="1"/>
  <c r="D1416" i="1"/>
  <c r="H1416" i="1" s="1"/>
  <c r="C1416" i="1"/>
  <c r="D1415" i="1"/>
  <c r="H1415" i="1" s="1"/>
  <c r="C1415" i="1"/>
  <c r="G1414" i="1"/>
  <c r="D1414" i="1"/>
  <c r="H1414" i="1" s="1"/>
  <c r="C1414" i="1"/>
  <c r="G1413" i="1"/>
  <c r="D1413" i="1"/>
  <c r="H1413" i="1" s="1"/>
  <c r="C1413" i="1"/>
  <c r="D1412" i="1"/>
  <c r="H1412" i="1" s="1"/>
  <c r="C1412" i="1"/>
  <c r="D1411" i="1"/>
  <c r="H1411" i="1" s="1"/>
  <c r="C1411" i="1"/>
  <c r="G1410" i="1"/>
  <c r="D1410" i="1"/>
  <c r="H1410" i="1" s="1"/>
  <c r="C1410" i="1"/>
  <c r="G1409" i="1"/>
  <c r="D1409" i="1"/>
  <c r="H1409" i="1" s="1"/>
  <c r="C1409" i="1"/>
  <c r="D1408" i="1"/>
  <c r="H1408" i="1" s="1"/>
  <c r="C1408" i="1"/>
  <c r="D1407" i="1"/>
  <c r="H1407" i="1" s="1"/>
  <c r="C1407" i="1"/>
  <c r="G1406" i="1"/>
  <c r="D1406" i="1"/>
  <c r="H1406" i="1" s="1"/>
  <c r="C1406" i="1"/>
  <c r="G1405" i="1"/>
  <c r="D1405" i="1"/>
  <c r="H1405" i="1" s="1"/>
  <c r="C1405" i="1"/>
  <c r="D1404" i="1"/>
  <c r="H1404" i="1" s="1"/>
  <c r="C1404" i="1"/>
  <c r="D1403" i="1"/>
  <c r="H1403" i="1" s="1"/>
  <c r="C1403" i="1"/>
  <c r="G1402" i="1"/>
  <c r="D1402" i="1"/>
  <c r="H1402" i="1" s="1"/>
  <c r="C1402" i="1"/>
  <c r="G1401" i="1"/>
  <c r="D1401" i="1"/>
  <c r="H1401" i="1" s="1"/>
  <c r="C1401" i="1"/>
  <c r="D1400" i="1"/>
  <c r="H1400" i="1" s="1"/>
  <c r="C1400" i="1"/>
  <c r="D1399" i="1"/>
  <c r="H1399" i="1" s="1"/>
  <c r="C1399" i="1"/>
  <c r="G1398" i="1"/>
  <c r="D1398" i="1"/>
  <c r="H1398" i="1" s="1"/>
  <c r="C1398" i="1"/>
  <c r="G1397" i="1"/>
  <c r="D1397" i="1"/>
  <c r="H1397" i="1" s="1"/>
  <c r="C1397" i="1"/>
  <c r="D1396" i="1"/>
  <c r="H1396" i="1" s="1"/>
  <c r="C1396" i="1"/>
  <c r="D1395" i="1"/>
  <c r="H1395" i="1" s="1"/>
  <c r="C1395" i="1"/>
  <c r="G1394" i="1"/>
  <c r="D1394" i="1"/>
  <c r="H1394" i="1" s="1"/>
  <c r="C1394" i="1"/>
  <c r="G1393" i="1"/>
  <c r="D1393" i="1"/>
  <c r="H1393" i="1" s="1"/>
  <c r="C1393" i="1"/>
  <c r="D1392" i="1"/>
  <c r="H1392" i="1" s="1"/>
  <c r="C1392" i="1"/>
  <c r="D1391" i="1"/>
  <c r="H1391" i="1" s="1"/>
  <c r="C1391" i="1"/>
  <c r="G1390" i="1"/>
  <c r="D1390" i="1"/>
  <c r="H1390" i="1" s="1"/>
  <c r="C1390" i="1"/>
  <c r="G1389" i="1"/>
  <c r="D1389" i="1"/>
  <c r="H1389" i="1" s="1"/>
  <c r="C1389" i="1"/>
  <c r="D1388" i="1"/>
  <c r="H1388" i="1" s="1"/>
  <c r="C1388" i="1"/>
  <c r="D1387" i="1"/>
  <c r="H1387" i="1" s="1"/>
  <c r="C1387" i="1"/>
  <c r="G1386" i="1"/>
  <c r="D1386" i="1"/>
  <c r="H1386" i="1" s="1"/>
  <c r="C1386" i="1"/>
  <c r="G1385" i="1"/>
  <c r="D1385" i="1"/>
  <c r="H1385" i="1" s="1"/>
  <c r="C1385" i="1"/>
  <c r="D1384" i="1"/>
  <c r="H1384" i="1" s="1"/>
  <c r="C1384" i="1"/>
  <c r="D1383" i="1"/>
  <c r="G1382" i="1"/>
  <c r="D1382" i="1"/>
  <c r="H1382" i="1" s="1"/>
  <c r="C1382" i="1"/>
  <c r="D1381" i="1"/>
  <c r="H1381" i="1" s="1"/>
  <c r="C1381" i="1"/>
  <c r="D1380" i="1"/>
  <c r="H1380" i="1" s="1"/>
  <c r="C1380" i="1"/>
  <c r="G1379" i="1"/>
  <c r="D1379" i="1"/>
  <c r="H1379" i="1" s="1"/>
  <c r="C1379" i="1"/>
  <c r="G1378" i="1"/>
  <c r="D1378" i="1"/>
  <c r="H1378" i="1" s="1"/>
  <c r="C1378" i="1"/>
  <c r="D1377" i="1"/>
  <c r="H1377" i="1" s="1"/>
  <c r="C1377" i="1"/>
  <c r="D1376" i="1"/>
  <c r="H1376" i="1" s="1"/>
  <c r="C1376" i="1"/>
  <c r="G1375" i="1"/>
  <c r="D1375" i="1"/>
  <c r="H1375" i="1" s="1"/>
  <c r="C1375" i="1"/>
  <c r="G1374" i="1"/>
  <c r="D1374" i="1"/>
  <c r="H1374" i="1" s="1"/>
  <c r="C1374" i="1"/>
  <c r="D1373" i="1"/>
  <c r="H1373" i="1" s="1"/>
  <c r="C1373" i="1"/>
  <c r="D1372" i="1"/>
  <c r="H1372" i="1" s="1"/>
  <c r="C1372" i="1"/>
  <c r="G1371" i="1"/>
  <c r="D1371" i="1"/>
  <c r="H1371" i="1" s="1"/>
  <c r="C1371" i="1"/>
  <c r="G1370" i="1"/>
  <c r="D1370" i="1"/>
  <c r="H1370" i="1" s="1"/>
  <c r="C1370" i="1"/>
  <c r="D1369" i="1"/>
  <c r="H1369" i="1" s="1"/>
  <c r="C1369" i="1"/>
  <c r="D1368" i="1"/>
  <c r="H1368" i="1" s="1"/>
  <c r="C1368" i="1"/>
  <c r="G1367" i="1"/>
  <c r="D1367" i="1"/>
  <c r="H1367" i="1" s="1"/>
  <c r="C1367" i="1"/>
  <c r="G1366" i="1"/>
  <c r="D1366" i="1"/>
  <c r="H1366" i="1" s="1"/>
  <c r="C1366" i="1"/>
  <c r="D1365" i="1"/>
  <c r="H1365" i="1" s="1"/>
  <c r="C1365" i="1"/>
  <c r="D1364" i="1"/>
  <c r="H1364" i="1" s="1"/>
  <c r="C1364" i="1"/>
  <c r="G1363" i="1"/>
  <c r="D1363" i="1"/>
  <c r="H1363" i="1" s="1"/>
  <c r="C1363" i="1"/>
  <c r="G1362" i="1"/>
  <c r="D1362" i="1"/>
  <c r="H1362" i="1" s="1"/>
  <c r="C1362" i="1"/>
  <c r="D1361" i="1"/>
  <c r="H1361" i="1" s="1"/>
  <c r="C1361" i="1"/>
  <c r="D1360" i="1"/>
  <c r="H1360" i="1" s="1"/>
  <c r="C1360" i="1"/>
  <c r="G1359" i="1"/>
  <c r="D1359" i="1"/>
  <c r="H1359" i="1" s="1"/>
  <c r="C1359" i="1"/>
  <c r="G1358" i="1"/>
  <c r="D1358" i="1"/>
  <c r="H1358" i="1" s="1"/>
  <c r="C1358" i="1"/>
  <c r="D1357" i="1"/>
  <c r="H1357" i="1" s="1"/>
  <c r="C1357" i="1"/>
  <c r="D1356" i="1"/>
  <c r="H1356" i="1" s="1"/>
  <c r="C1356" i="1"/>
  <c r="G1355" i="1"/>
  <c r="D1355" i="1"/>
  <c r="H1355" i="1" s="1"/>
  <c r="C1355" i="1"/>
  <c r="G1354" i="1"/>
  <c r="D1354" i="1"/>
  <c r="H1354" i="1" s="1"/>
  <c r="C1354" i="1"/>
  <c r="D1353" i="1"/>
  <c r="H1353" i="1" s="1"/>
  <c r="C1353" i="1"/>
  <c r="D1352" i="1"/>
  <c r="H1352" i="1" s="1"/>
  <c r="C1352" i="1"/>
  <c r="G1351" i="1"/>
  <c r="D1351" i="1"/>
  <c r="H1351" i="1" s="1"/>
  <c r="C1351" i="1"/>
  <c r="G1350" i="1"/>
  <c r="D1350" i="1"/>
  <c r="H1350" i="1" s="1"/>
  <c r="C1350" i="1"/>
  <c r="D1349" i="1"/>
  <c r="H1349" i="1" s="1"/>
  <c r="C1349" i="1"/>
  <c r="D1348" i="1"/>
  <c r="H1348" i="1" s="1"/>
  <c r="C1348" i="1"/>
  <c r="G1347" i="1"/>
  <c r="D1347" i="1"/>
  <c r="H1347" i="1" s="1"/>
  <c r="C1347" i="1"/>
  <c r="G1346" i="1"/>
  <c r="D1346" i="1"/>
  <c r="H1346" i="1" s="1"/>
  <c r="C1346" i="1"/>
  <c r="D1345" i="1"/>
  <c r="H1345" i="1" s="1"/>
  <c r="C1345" i="1"/>
  <c r="D1344" i="1"/>
  <c r="H1344" i="1" s="1"/>
  <c r="C1344" i="1"/>
  <c r="G1343" i="1"/>
  <c r="D1343" i="1"/>
  <c r="H1343" i="1" s="1"/>
  <c r="C1343" i="1"/>
  <c r="G1342" i="1"/>
  <c r="D1342" i="1"/>
  <c r="H1342" i="1" s="1"/>
  <c r="C1342" i="1"/>
  <c r="D1341" i="1"/>
  <c r="H1341" i="1" s="1"/>
  <c r="C1341" i="1"/>
  <c r="D1340" i="1"/>
  <c r="H1340" i="1" s="1"/>
  <c r="C1340" i="1"/>
  <c r="G1339" i="1"/>
  <c r="D1339" i="1"/>
  <c r="H1339" i="1" s="1"/>
  <c r="C1339" i="1"/>
  <c r="G1338" i="1"/>
  <c r="D1338" i="1"/>
  <c r="H1338" i="1" s="1"/>
  <c r="C1338" i="1"/>
  <c r="D1337" i="1"/>
  <c r="H1337" i="1" s="1"/>
  <c r="C1337" i="1"/>
  <c r="D1336" i="1"/>
  <c r="H1336" i="1" s="1"/>
  <c r="C1336" i="1"/>
  <c r="G1335" i="1"/>
  <c r="D1335" i="1"/>
  <c r="H1335" i="1" s="1"/>
  <c r="C1335" i="1"/>
  <c r="G1334" i="1"/>
  <c r="D1334" i="1"/>
  <c r="H1334" i="1" s="1"/>
  <c r="C1334" i="1"/>
  <c r="D1333" i="1"/>
  <c r="H1333" i="1" s="1"/>
  <c r="C1333" i="1"/>
  <c r="D1332" i="1"/>
  <c r="H1332" i="1" s="1"/>
  <c r="C1332" i="1"/>
  <c r="G1331" i="1"/>
  <c r="D1331" i="1"/>
  <c r="H1331" i="1" s="1"/>
  <c r="C1331" i="1"/>
  <c r="G1330" i="1"/>
  <c r="D1330" i="1"/>
  <c r="H1330" i="1" s="1"/>
  <c r="C1330" i="1"/>
  <c r="D1329" i="1"/>
  <c r="G1328" i="1"/>
  <c r="D1328" i="1"/>
  <c r="H1328" i="1" s="1"/>
  <c r="C1328" i="1"/>
  <c r="G1327" i="1"/>
  <c r="D1327" i="1"/>
  <c r="H1327" i="1" s="1"/>
  <c r="C1327" i="1"/>
  <c r="D1326" i="1"/>
  <c r="H1326" i="1" s="1"/>
  <c r="C1326"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D1229" i="1"/>
  <c r="C1229" i="1"/>
  <c r="G1229" i="1" s="1"/>
  <c r="H1228" i="1"/>
  <c r="G1228" i="1"/>
  <c r="D1228" i="1"/>
  <c r="C1228" i="1"/>
  <c r="D1227" i="1"/>
  <c r="H1226" i="1"/>
  <c r="G1226" i="1"/>
  <c r="D1226" i="1"/>
  <c r="C1226" i="1"/>
  <c r="H1225" i="1"/>
  <c r="G1225" i="1"/>
  <c r="D1225" i="1"/>
  <c r="C1225" i="1"/>
  <c r="H1224" i="1"/>
  <c r="G1224" i="1"/>
  <c r="D1224" i="1"/>
  <c r="C1224" i="1"/>
  <c r="D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C412" i="1"/>
  <c r="H411" i="1"/>
  <c r="D411" i="1"/>
  <c r="G411" i="1" s="1"/>
  <c r="C411" i="1"/>
  <c r="H406" i="1"/>
  <c r="G406" i="1"/>
  <c r="D406" i="1"/>
  <c r="C406" i="1"/>
  <c r="G405"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C238" i="1"/>
  <c r="H237" i="1"/>
  <c r="G237" i="1"/>
  <c r="D237" i="1"/>
  <c r="C237" i="1"/>
  <c r="D236" i="1"/>
  <c r="H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D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27" i="1" l="1"/>
  <c r="G1227" i="1"/>
  <c r="C1222" i="1"/>
  <c r="C1223" i="1"/>
  <c r="G638" i="1"/>
  <c r="H638" i="1"/>
  <c r="D412" i="1"/>
  <c r="E643" i="4"/>
  <c r="D637" i="1" s="1"/>
  <c r="E273" i="9"/>
  <c r="B273" i="9" s="1"/>
  <c r="C220" i="1"/>
  <c r="H220" i="1" s="1"/>
  <c r="H238" i="1"/>
  <c r="G236" i="1"/>
  <c r="G238" i="1"/>
  <c r="F240" i="4"/>
  <c r="H131" i="1"/>
  <c r="G131" i="1"/>
  <c r="C130" i="1"/>
  <c r="E288" i="9"/>
  <c r="B288" i="9" s="1"/>
  <c r="J1460" i="1"/>
  <c r="H1460" i="1"/>
  <c r="G1460" i="1"/>
  <c r="H1469" i="1"/>
  <c r="G1469" i="1"/>
  <c r="J1471" i="1"/>
  <c r="H1471" i="1"/>
  <c r="G1471" i="1"/>
  <c r="I1471" i="1" s="1"/>
  <c r="J1476" i="1"/>
  <c r="H1476" i="1"/>
  <c r="G1476" i="1"/>
  <c r="G1326" i="1"/>
  <c r="G1333" i="1"/>
  <c r="G1337" i="1"/>
  <c r="G1341" i="1"/>
  <c r="G1345" i="1"/>
  <c r="G1349" i="1"/>
  <c r="G1353" i="1"/>
  <c r="G1357" i="1"/>
  <c r="G1361" i="1"/>
  <c r="G1365" i="1"/>
  <c r="G1369" i="1"/>
  <c r="G1373" i="1"/>
  <c r="G1377" i="1"/>
  <c r="G1381" i="1"/>
  <c r="G1384" i="1"/>
  <c r="G1388" i="1"/>
  <c r="G1392" i="1"/>
  <c r="G1396" i="1"/>
  <c r="G1400" i="1"/>
  <c r="G1404" i="1"/>
  <c r="G1408" i="1"/>
  <c r="G1412" i="1"/>
  <c r="G1416" i="1"/>
  <c r="G1420" i="1"/>
  <c r="G1427" i="1"/>
  <c r="G1431" i="1"/>
  <c r="H1446" i="1"/>
  <c r="G1446" i="1"/>
  <c r="I1446" i="1" s="1"/>
  <c r="H1448" i="1"/>
  <c r="G1448" i="1"/>
  <c r="H1450" i="1"/>
  <c r="G1450" i="1"/>
  <c r="I1450" i="1" s="1"/>
  <c r="H1452" i="1"/>
  <c r="G1452" i="1"/>
  <c r="H1456" i="1"/>
  <c r="G1456" i="1"/>
  <c r="I1456" i="1" s="1"/>
  <c r="J1458" i="1"/>
  <c r="H1458" i="1"/>
  <c r="G1458" i="1"/>
  <c r="J1467" i="1"/>
  <c r="H1467" i="1"/>
  <c r="G1467" i="1"/>
  <c r="G1325" i="1"/>
  <c r="G1332" i="1"/>
  <c r="G1336" i="1"/>
  <c r="G1340" i="1"/>
  <c r="G1344" i="1"/>
  <c r="G1348" i="1"/>
  <c r="G1352" i="1"/>
  <c r="G1356" i="1"/>
  <c r="G1360" i="1"/>
  <c r="G1364" i="1"/>
  <c r="G1368" i="1"/>
  <c r="G1372" i="1"/>
  <c r="G1376" i="1"/>
  <c r="G1380" i="1"/>
  <c r="G1387" i="1"/>
  <c r="G1391" i="1"/>
  <c r="G1395" i="1"/>
  <c r="G1399" i="1"/>
  <c r="G1403" i="1"/>
  <c r="G1407" i="1"/>
  <c r="G1411" i="1"/>
  <c r="G1415" i="1"/>
  <c r="G1419" i="1"/>
  <c r="G1426" i="1"/>
  <c r="G1430" i="1"/>
  <c r="G1434" i="1"/>
  <c r="H1439" i="1"/>
  <c r="I1439" i="1" s="1"/>
  <c r="G1440" i="1"/>
  <c r="I1440" i="1" s="1"/>
  <c r="J1440" i="1"/>
  <c r="H1441" i="1"/>
  <c r="I1441" i="1" s="1"/>
  <c r="G1442" i="1"/>
  <c r="I1442" i="1" s="1"/>
  <c r="J1442" i="1"/>
  <c r="H1443" i="1"/>
  <c r="I1443" i="1" s="1"/>
  <c r="G1444" i="1"/>
  <c r="I1444" i="1" s="1"/>
  <c r="J1444" i="1"/>
  <c r="J1445" i="1"/>
  <c r="J1465" i="1"/>
  <c r="H1465" i="1"/>
  <c r="G1465" i="1"/>
  <c r="H1470" i="1"/>
  <c r="G1470" i="1"/>
  <c r="H1475" i="1"/>
  <c r="G1475" i="1"/>
  <c r="H1438" i="1"/>
  <c r="I1447" i="1"/>
  <c r="I1449" i="1"/>
  <c r="I1451" i="1"/>
  <c r="I1455" i="1"/>
  <c r="J1463" i="1"/>
  <c r="H1463" i="1"/>
  <c r="G1463" i="1"/>
  <c r="J1473" i="1"/>
  <c r="H1473" i="1"/>
  <c r="G1473" i="1"/>
  <c r="I1473" i="1" s="1"/>
  <c r="J1478" i="1"/>
  <c r="H1478" i="1"/>
  <c r="G1478" i="1"/>
  <c r="I1478" i="1" s="1"/>
  <c r="H1445" i="1"/>
  <c r="G1483" i="1"/>
  <c r="H1484" i="1"/>
  <c r="G1487" i="1"/>
  <c r="H1488" i="1"/>
  <c r="H1491" i="1"/>
  <c r="H1493" i="1"/>
  <c r="G1493" i="1"/>
  <c r="G1502" i="1"/>
  <c r="H1509" i="1"/>
  <c r="G1509" i="1"/>
  <c r="G1518" i="1"/>
  <c r="H1525" i="1"/>
  <c r="G1525" i="1"/>
  <c r="G1534" i="1"/>
  <c r="H1541" i="1"/>
  <c r="G1541" i="1"/>
  <c r="G1550" i="1"/>
  <c r="H1557" i="1"/>
  <c r="G1557" i="1"/>
  <c r="G1566" i="1"/>
  <c r="H1573" i="1"/>
  <c r="G1573" i="1"/>
  <c r="E7" i="4"/>
  <c r="G1490" i="1"/>
  <c r="H1497" i="1"/>
  <c r="G1497" i="1"/>
  <c r="H1513" i="1"/>
  <c r="G1513" i="1"/>
  <c r="H1529" i="1"/>
  <c r="G1529" i="1"/>
  <c r="H1545" i="1"/>
  <c r="G1545" i="1"/>
  <c r="G1554" i="1"/>
  <c r="H1561" i="1"/>
  <c r="G1561" i="1"/>
  <c r="H1577" i="1"/>
  <c r="G1577" i="1"/>
  <c r="G163" i="9"/>
  <c r="E163" i="9" s="1"/>
  <c r="B163" i="9" s="1"/>
  <c r="F17" i="4"/>
  <c r="E106" i="4"/>
  <c r="D102" i="1" s="1"/>
  <c r="H1501" i="1"/>
  <c r="G1501" i="1"/>
  <c r="H1533" i="1"/>
  <c r="G1533" i="1"/>
  <c r="H1549" i="1"/>
  <c r="G1549" i="1"/>
  <c r="H1565" i="1"/>
  <c r="G1565" i="1"/>
  <c r="F50" i="4"/>
  <c r="F153" i="4"/>
  <c r="D152" i="4"/>
  <c r="F263" i="4"/>
  <c r="G1480" i="1"/>
  <c r="G1498" i="1"/>
  <c r="H1505" i="1"/>
  <c r="G1505" i="1"/>
  <c r="G1514" i="1"/>
  <c r="H1521" i="1"/>
  <c r="G1521" i="1"/>
  <c r="G1530" i="1"/>
  <c r="H1537" i="1"/>
  <c r="G1537" i="1"/>
  <c r="G1546" i="1"/>
  <c r="H1553" i="1"/>
  <c r="G1553" i="1"/>
  <c r="G1562" i="1"/>
  <c r="H1569" i="1"/>
  <c r="G1569" i="1"/>
  <c r="G1578" i="1"/>
  <c r="F45" i="4"/>
  <c r="D44" i="4"/>
  <c r="F125" i="4"/>
  <c r="D124" i="4"/>
  <c r="F134" i="4"/>
  <c r="E133" i="4"/>
  <c r="D129" i="1" s="1"/>
  <c r="E151" i="4"/>
  <c r="D196" i="4"/>
  <c r="E215" i="4"/>
  <c r="D211" i="1" s="1"/>
  <c r="E263" i="4"/>
  <c r="D259" i="1" s="1"/>
  <c r="D351" i="4"/>
  <c r="F356" i="4"/>
  <c r="D363" i="4"/>
  <c r="F364" i="4"/>
  <c r="E528" i="4"/>
  <c r="H308" i="9"/>
  <c r="E176" i="5"/>
  <c r="D7" i="4"/>
  <c r="D139" i="4"/>
  <c r="D163" i="4"/>
  <c r="E350" i="4"/>
  <c r="E407" i="4" s="1"/>
  <c r="D402" i="1" s="1"/>
  <c r="F299" i="4"/>
  <c r="F369" i="4"/>
  <c r="F643" i="4"/>
  <c r="F529" i="4"/>
  <c r="D528" i="4"/>
  <c r="D311" i="4"/>
  <c r="F312" i="4"/>
  <c r="F416" i="4"/>
  <c r="F421" i="4"/>
  <c r="D459" i="4"/>
  <c r="D420" i="4" s="1"/>
  <c r="F473" i="4"/>
  <c r="F485" i="4"/>
  <c r="F585" i="4"/>
  <c r="E143" i="9"/>
  <c r="B143" i="9" s="1"/>
  <c r="D7" i="5"/>
  <c r="E87" i="5"/>
  <c r="D177" i="5"/>
  <c r="F180" i="5"/>
  <c r="F207" i="5"/>
  <c r="D206" i="5"/>
  <c r="F5" i="6"/>
  <c r="F130" i="6"/>
  <c r="D129" i="6"/>
  <c r="F70" i="5"/>
  <c r="D69" i="5"/>
  <c r="F259" i="5"/>
  <c r="E141" i="6"/>
  <c r="D42" i="8"/>
  <c r="E23" i="9"/>
  <c r="B23" i="9" s="1"/>
  <c r="B29" i="9"/>
  <c r="E39" i="9"/>
  <c r="B39" i="9" s="1"/>
  <c r="B45" i="9"/>
  <c r="E55" i="9"/>
  <c r="B55" i="9" s="1"/>
  <c r="B67" i="9"/>
  <c r="B99" i="9"/>
  <c r="D238" i="5"/>
  <c r="F239" i="5"/>
  <c r="D89" i="6"/>
  <c r="E5" i="7"/>
  <c r="G316" i="9" s="1"/>
  <c r="E316" i="9" s="1"/>
  <c r="F417" i="4"/>
  <c r="F88" i="5"/>
  <c r="D118" i="5"/>
  <c r="D190" i="5"/>
  <c r="F36" i="6"/>
  <c r="D35" i="6"/>
  <c r="D141" i="6" s="1"/>
  <c r="E31" i="9"/>
  <c r="B31" i="9" s="1"/>
  <c r="B37" i="9"/>
  <c r="E47" i="9"/>
  <c r="B47" i="9" s="1"/>
  <c r="B53" i="9"/>
  <c r="B83" i="9"/>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212" i="9"/>
  <c r="E212" i="9" s="1"/>
  <c r="B212" i="9" s="1"/>
  <c r="G208" i="9"/>
  <c r="E208" i="9" s="1"/>
  <c r="B208" i="9" s="1"/>
  <c r="G204" i="9"/>
  <c r="E204" i="9" s="1"/>
  <c r="B204" i="9" s="1"/>
  <c r="G200" i="9"/>
  <c r="E200" i="9" s="1"/>
  <c r="B200" i="9" s="1"/>
  <c r="G196" i="9"/>
  <c r="E196" i="9" s="1"/>
  <c r="B196" i="9" s="1"/>
  <c r="L192" i="9"/>
  <c r="F192" i="9" s="1"/>
  <c r="L213" i="9"/>
  <c r="G209" i="9"/>
  <c r="E209" i="9" s="1"/>
  <c r="B209" i="9" s="1"/>
  <c r="G205" i="9"/>
  <c r="E205" i="9" s="1"/>
  <c r="B205" i="9" s="1"/>
  <c r="G201" i="9"/>
  <c r="E201" i="9" s="1"/>
  <c r="B201" i="9" s="1"/>
  <c r="G197" i="9"/>
  <c r="E197" i="9" s="1"/>
  <c r="B197" i="9" s="1"/>
  <c r="G193" i="9"/>
  <c r="E193" i="9" s="1"/>
  <c r="B193" i="9" s="1"/>
  <c r="I10" i="9"/>
  <c r="B107" i="9"/>
  <c r="B111" i="9"/>
  <c r="B115" i="9"/>
  <c r="B119" i="9"/>
  <c r="B123" i="9"/>
  <c r="B127" i="9"/>
  <c r="B131" i="9"/>
  <c r="B135" i="9"/>
  <c r="B139" i="9"/>
  <c r="B146" i="9"/>
  <c r="B150" i="9"/>
  <c r="B154" i="9"/>
  <c r="B158" i="9"/>
  <c r="G162" i="9"/>
  <c r="E162" i="9" s="1"/>
  <c r="B162" i="9" s="1"/>
  <c r="G166" i="9"/>
  <c r="E166" i="9" s="1"/>
  <c r="B166" i="9" s="1"/>
  <c r="G195" i="9"/>
  <c r="E195" i="9" s="1"/>
  <c r="B195" i="9" s="1"/>
  <c r="G199" i="9"/>
  <c r="E199" i="9" s="1"/>
  <c r="B199" i="9" s="1"/>
  <c r="G203" i="9"/>
  <c r="E203" i="9" s="1"/>
  <c r="B203" i="9" s="1"/>
  <c r="G207" i="9"/>
  <c r="E207" i="9" s="1"/>
  <c r="B207" i="9" s="1"/>
  <c r="G211" i="9"/>
  <c r="E211" i="9" s="1"/>
  <c r="B211" i="9" s="1"/>
  <c r="E290" i="9"/>
  <c r="B290" i="9" s="1"/>
  <c r="E61" i="9"/>
  <c r="B61" i="9" s="1"/>
  <c r="E69" i="9"/>
  <c r="B69" i="9" s="1"/>
  <c r="E77" i="9"/>
  <c r="B77" i="9" s="1"/>
  <c r="E85" i="9"/>
  <c r="B85" i="9" s="1"/>
  <c r="E93" i="9"/>
  <c r="B93" i="9" s="1"/>
  <c r="E101" i="9"/>
  <c r="B101" i="9" s="1"/>
  <c r="E145" i="9"/>
  <c r="B145" i="9" s="1"/>
  <c r="E149" i="9"/>
  <c r="B149" i="9" s="1"/>
  <c r="E153" i="9"/>
  <c r="B153" i="9" s="1"/>
  <c r="E157" i="9"/>
  <c r="B157" i="9" s="1"/>
  <c r="G161" i="9"/>
  <c r="E161" i="9" s="1"/>
  <c r="B161" i="9" s="1"/>
  <c r="G165" i="9"/>
  <c r="B214" i="9"/>
  <c r="B215" i="9"/>
  <c r="B218" i="9"/>
  <c r="B219" i="9"/>
  <c r="B222" i="9"/>
  <c r="B223" i="9"/>
  <c r="B226" i="9"/>
  <c r="B227" i="9"/>
  <c r="B230" i="9"/>
  <c r="B231" i="9"/>
  <c r="B234" i="9"/>
  <c r="B235" i="9"/>
  <c r="B238" i="9"/>
  <c r="B239" i="9"/>
  <c r="B242" i="9"/>
  <c r="B243" i="9"/>
  <c r="B246" i="9"/>
  <c r="B247" i="9"/>
  <c r="B250" i="9"/>
  <c r="B251" i="9"/>
  <c r="B254" i="9"/>
  <c r="B255" i="9"/>
  <c r="B258" i="9"/>
  <c r="B259" i="9"/>
  <c r="B262" i="9"/>
  <c r="B263" i="9"/>
  <c r="B266" i="9"/>
  <c r="B267" i="9"/>
  <c r="B270" i="9"/>
  <c r="B271" i="9"/>
  <c r="B147" i="9"/>
  <c r="B151" i="9"/>
  <c r="B155" i="9"/>
  <c r="B159" i="9"/>
  <c r="G164" i="9"/>
  <c r="E164" i="9" s="1"/>
  <c r="B164" i="9" s="1"/>
  <c r="H165" i="9"/>
  <c r="G194" i="9"/>
  <c r="E194" i="9" s="1"/>
  <c r="B194" i="9" s="1"/>
  <c r="G198" i="9"/>
  <c r="E198" i="9" s="1"/>
  <c r="B198" i="9" s="1"/>
  <c r="G202" i="9"/>
  <c r="E202" i="9" s="1"/>
  <c r="B202" i="9" s="1"/>
  <c r="G206" i="9"/>
  <c r="E206" i="9" s="1"/>
  <c r="B206" i="9" s="1"/>
  <c r="G210" i="9"/>
  <c r="E210" i="9" s="1"/>
  <c r="B210" i="9" s="1"/>
  <c r="G1223" i="1" l="1"/>
  <c r="H1223" i="1"/>
  <c r="G1222" i="1"/>
  <c r="H1222" i="1"/>
  <c r="G637" i="1"/>
  <c r="H637" i="1"/>
  <c r="H412" i="1"/>
  <c r="G412" i="1"/>
  <c r="G220" i="1"/>
  <c r="G130" i="1"/>
  <c r="H130" i="1"/>
  <c r="B316" i="9"/>
  <c r="E315" i="9"/>
  <c r="I10" i="3" s="1"/>
  <c r="F420" i="4"/>
  <c r="D635" i="4"/>
  <c r="C414" i="1"/>
  <c r="F141" i="6"/>
  <c r="H28" i="3"/>
  <c r="C1435" i="1"/>
  <c r="K1451" i="9"/>
  <c r="G314" i="9"/>
  <c r="E314" i="9" s="1"/>
  <c r="B314" i="9" s="1"/>
  <c r="I34" i="3"/>
  <c r="C1517" i="1"/>
  <c r="E68" i="5"/>
  <c r="D1065" i="1"/>
  <c r="F311" i="4"/>
  <c r="D298" i="4"/>
  <c r="C306" i="1"/>
  <c r="F139" i="4"/>
  <c r="C135" i="1"/>
  <c r="H102" i="1"/>
  <c r="G102" i="1"/>
  <c r="G310" i="9"/>
  <c r="E310" i="9" s="1"/>
  <c r="B310" i="9" s="1"/>
  <c r="F190" i="5"/>
  <c r="C1167" i="1"/>
  <c r="G313" i="9"/>
  <c r="E313" i="9" s="1"/>
  <c r="F7" i="5"/>
  <c r="H20" i="3"/>
  <c r="C985" i="1"/>
  <c r="D6" i="4"/>
  <c r="F7" i="4"/>
  <c r="C3" i="1"/>
  <c r="H259" i="1"/>
  <c r="G259" i="1"/>
  <c r="G129" i="1"/>
  <c r="H129" i="1"/>
  <c r="F44" i="4"/>
  <c r="C40" i="1"/>
  <c r="H21" i="9"/>
  <c r="G21" i="9"/>
  <c r="F152" i="4"/>
  <c r="D151" i="4"/>
  <c r="C148" i="1"/>
  <c r="E6" i="4"/>
  <c r="D3" i="1"/>
  <c r="E636" i="4"/>
  <c r="D630" i="1" s="1"/>
  <c r="D522" i="1"/>
  <c r="F351" i="4"/>
  <c r="D350" i="4"/>
  <c r="C346" i="1"/>
  <c r="E165" i="9"/>
  <c r="B165" i="9" s="1"/>
  <c r="F213" i="9"/>
  <c r="B213" i="9" s="1"/>
  <c r="F118" i="5"/>
  <c r="C1096" i="1"/>
  <c r="F238" i="5"/>
  <c r="D237" i="5"/>
  <c r="C1215" i="1"/>
  <c r="I28" i="3"/>
  <c r="D1435" i="1"/>
  <c r="F459" i="4"/>
  <c r="C453" i="1"/>
  <c r="E635" i="4"/>
  <c r="D629" i="1" s="1"/>
  <c r="D636" i="4"/>
  <c r="F528" i="4"/>
  <c r="C522" i="1"/>
  <c r="E408" i="4"/>
  <c r="D403" i="1" s="1"/>
  <c r="D345" i="1"/>
  <c r="E175" i="5"/>
  <c r="D1152" i="1" s="1"/>
  <c r="I22" i="3"/>
  <c r="D1153" i="1"/>
  <c r="F363" i="4"/>
  <c r="C358" i="1"/>
  <c r="H211" i="1"/>
  <c r="G211" i="1"/>
  <c r="F215" i="4"/>
  <c r="I1458" i="1"/>
  <c r="I1476" i="1"/>
  <c r="I1460" i="1"/>
  <c r="F89" i="6"/>
  <c r="C1383" i="1"/>
  <c r="F69" i="5"/>
  <c r="D68" i="5"/>
  <c r="C1047" i="1"/>
  <c r="G311" i="9"/>
  <c r="E311" i="9" s="1"/>
  <c r="B311" i="9" s="1"/>
  <c r="F206" i="5"/>
  <c r="C1183" i="1"/>
  <c r="I17" i="3"/>
  <c r="E289" i="4"/>
  <c r="D147" i="1"/>
  <c r="F35" i="6"/>
  <c r="H25" i="3"/>
  <c r="C1329" i="1"/>
  <c r="I29" i="3"/>
  <c r="D1436" i="1"/>
  <c r="H19" i="9"/>
  <c r="E19" i="9" s="1"/>
  <c r="B19" i="9" s="1"/>
  <c r="F129" i="6"/>
  <c r="C1423" i="1"/>
  <c r="G318" i="9"/>
  <c r="E318" i="9" s="1"/>
  <c r="G308" i="9"/>
  <c r="E308" i="9" s="1"/>
  <c r="B308" i="9" s="1"/>
  <c r="D176" i="5"/>
  <c r="F177" i="5"/>
  <c r="C1154" i="1"/>
  <c r="F163" i="4"/>
  <c r="C159" i="1"/>
  <c r="F196" i="4"/>
  <c r="C192" i="1"/>
  <c r="F124" i="4"/>
  <c r="C120" i="1"/>
  <c r="F106" i="4"/>
  <c r="F133" i="4"/>
  <c r="I1463" i="1"/>
  <c r="I1465" i="1"/>
  <c r="I1467" i="1"/>
  <c r="I1452" i="1"/>
  <c r="I1448" i="1"/>
  <c r="E317" i="9" l="1"/>
  <c r="B318" i="9"/>
  <c r="F68" i="5"/>
  <c r="H21" i="3"/>
  <c r="C1046" i="1"/>
  <c r="H135" i="1"/>
  <c r="G135" i="1"/>
  <c r="H1435" i="1"/>
  <c r="G1435" i="1"/>
  <c r="H1423" i="1"/>
  <c r="G1423" i="1"/>
  <c r="H522" i="1"/>
  <c r="G522" i="1"/>
  <c r="H453" i="1"/>
  <c r="G453" i="1"/>
  <c r="H1215" i="1"/>
  <c r="G1215" i="1"/>
  <c r="D408" i="4"/>
  <c r="F350" i="4"/>
  <c r="C345" i="1"/>
  <c r="D289" i="4"/>
  <c r="D290" i="4" s="1"/>
  <c r="H17" i="3"/>
  <c r="F151" i="4"/>
  <c r="C147" i="1"/>
  <c r="G40" i="1"/>
  <c r="H40" i="1"/>
  <c r="D412" i="4"/>
  <c r="F6" i="4"/>
  <c r="H16" i="3"/>
  <c r="C2" i="1"/>
  <c r="H1065" i="1"/>
  <c r="G1065" i="1"/>
  <c r="H192" i="1"/>
  <c r="G192" i="1"/>
  <c r="H1154" i="1"/>
  <c r="G1154" i="1"/>
  <c r="G1436" i="1"/>
  <c r="H1436" i="1"/>
  <c r="H1183" i="1"/>
  <c r="G1183" i="1"/>
  <c r="H1096" i="1"/>
  <c r="G1096" i="1"/>
  <c r="H346" i="1"/>
  <c r="G346" i="1"/>
  <c r="H148" i="1"/>
  <c r="G148" i="1"/>
  <c r="D6" i="5"/>
  <c r="F635" i="4"/>
  <c r="C629" i="1"/>
  <c r="H120" i="1"/>
  <c r="G120" i="1"/>
  <c r="H159" i="1"/>
  <c r="G159" i="1"/>
  <c r="F176" i="5"/>
  <c r="D175" i="5"/>
  <c r="H22" i="3"/>
  <c r="C1153" i="1"/>
  <c r="H1329" i="1"/>
  <c r="G1329" i="1"/>
  <c r="H9" i="3"/>
  <c r="E291" i="4"/>
  <c r="D287" i="1" s="1"/>
  <c r="E413" i="4"/>
  <c r="D285" i="1"/>
  <c r="H1383" i="1"/>
  <c r="G1383" i="1"/>
  <c r="H358" i="1"/>
  <c r="G358" i="1"/>
  <c r="F237" i="5"/>
  <c r="H23" i="3"/>
  <c r="C1214" i="1"/>
  <c r="H985" i="1"/>
  <c r="G985" i="1"/>
  <c r="E312" i="9"/>
  <c r="B313" i="9"/>
  <c r="G306" i="1"/>
  <c r="H306" i="1"/>
  <c r="I21" i="3"/>
  <c r="D1046" i="1"/>
  <c r="E6" i="5"/>
  <c r="H1047" i="1"/>
  <c r="G1047" i="1"/>
  <c r="F636" i="4"/>
  <c r="C630" i="1"/>
  <c r="E412" i="4"/>
  <c r="E290" i="4"/>
  <c r="D286" i="1" s="1"/>
  <c r="I16" i="3"/>
  <c r="D2" i="1"/>
  <c r="E21" i="9"/>
  <c r="G3" i="1"/>
  <c r="H3" i="1"/>
  <c r="H1167" i="1"/>
  <c r="G1167" i="1"/>
  <c r="D407" i="4"/>
  <c r="F298" i="4"/>
  <c r="C293" i="1"/>
  <c r="H1517" i="1"/>
  <c r="G1517" i="1"/>
  <c r="H11" i="3"/>
  <c r="H414" i="1"/>
  <c r="G414" i="1"/>
  <c r="H1214" i="1" l="1"/>
  <c r="G1214" i="1"/>
  <c r="E640" i="4"/>
  <c r="E415" i="4"/>
  <c r="D410" i="1" s="1"/>
  <c r="D408" i="1"/>
  <c r="H2" i="1"/>
  <c r="G2" i="1"/>
  <c r="F290" i="4"/>
  <c r="C286" i="1"/>
  <c r="G147" i="1"/>
  <c r="H147" i="1"/>
  <c r="H345" i="1"/>
  <c r="G345" i="1"/>
  <c r="F407" i="4"/>
  <c r="C402" i="1"/>
  <c r="H1153" i="1"/>
  <c r="G1153" i="1"/>
  <c r="B21" i="9"/>
  <c r="E639" i="4"/>
  <c r="E414" i="4"/>
  <c r="D409" i="1" s="1"/>
  <c r="D407" i="1"/>
  <c r="K3" i="9"/>
  <c r="I9" i="3"/>
  <c r="F408" i="4"/>
  <c r="C403" i="1"/>
  <c r="N3" i="9"/>
  <c r="I11" i="3"/>
  <c r="H629" i="1"/>
  <c r="G629" i="1"/>
  <c r="H293" i="1"/>
  <c r="G293" i="1"/>
  <c r="H630" i="1"/>
  <c r="G630" i="1"/>
  <c r="H278" i="9"/>
  <c r="D984" i="1"/>
  <c r="F175" i="5"/>
  <c r="C1152" i="1"/>
  <c r="G285" i="9"/>
  <c r="E285" i="9" s="1"/>
  <c r="B285" i="9" s="1"/>
  <c r="G278" i="9"/>
  <c r="F6" i="5"/>
  <c r="C984" i="1"/>
  <c r="D639" i="4"/>
  <c r="F412" i="4"/>
  <c r="C407" i="1"/>
  <c r="D413" i="4"/>
  <c r="D291" i="4"/>
  <c r="F289" i="4"/>
  <c r="C285" i="1"/>
  <c r="H1046" i="1"/>
  <c r="G1046" i="1"/>
  <c r="H402" i="1" l="1"/>
  <c r="G402" i="1"/>
  <c r="D640" i="4"/>
  <c r="D415" i="4"/>
  <c r="F413" i="4"/>
  <c r="C408" i="1"/>
  <c r="D641" i="4"/>
  <c r="F639" i="4"/>
  <c r="C633" i="1"/>
  <c r="G285" i="1"/>
  <c r="H285" i="1"/>
  <c r="H407" i="1"/>
  <c r="G407" i="1"/>
  <c r="H8" i="3"/>
  <c r="H984" i="1"/>
  <c r="G984" i="1"/>
  <c r="H1152" i="1"/>
  <c r="G1152" i="1"/>
  <c r="H403" i="1"/>
  <c r="G403" i="1"/>
  <c r="E642" i="4"/>
  <c r="D634" i="1"/>
  <c r="H286" i="1"/>
  <c r="G286" i="1"/>
  <c r="F291" i="4"/>
  <c r="C287" i="1"/>
  <c r="D414" i="4"/>
  <c r="E278" i="9"/>
  <c r="E641" i="4"/>
  <c r="D633" i="1"/>
  <c r="F415" i="4" l="1"/>
  <c r="C410" i="1"/>
  <c r="E277" i="9"/>
  <c r="I8" i="3" s="1"/>
  <c r="B278" i="9"/>
  <c r="F414" i="4"/>
  <c r="C409" i="1"/>
  <c r="E645" i="4"/>
  <c r="D635" i="1"/>
  <c r="H287" i="1"/>
  <c r="G287" i="1"/>
  <c r="F641" i="4"/>
  <c r="C635" i="1"/>
  <c r="D642" i="4"/>
  <c r="F640" i="4"/>
  <c r="C634" i="1"/>
  <c r="M3" i="9"/>
  <c r="H408" i="1"/>
  <c r="G408" i="1"/>
  <c r="E646" i="4"/>
  <c r="D636" i="1"/>
  <c r="H633" i="1"/>
  <c r="G633" i="1"/>
  <c r="F642" i="4" l="1"/>
  <c r="D646" i="4"/>
  <c r="C636" i="1"/>
  <c r="H409" i="1"/>
  <c r="G409" i="1"/>
  <c r="H635" i="1"/>
  <c r="G635" i="1"/>
  <c r="H410" i="1"/>
  <c r="G410" i="1"/>
  <c r="I19" i="3"/>
  <c r="D640" i="1"/>
  <c r="H634" i="1"/>
  <c r="G634" i="1"/>
  <c r="D645" i="4"/>
  <c r="I18" i="3"/>
  <c r="D639" i="1"/>
  <c r="G276" i="9" l="1"/>
  <c r="E276" i="9" s="1"/>
  <c r="B276" i="9" s="1"/>
  <c r="H636" i="1"/>
  <c r="G636" i="1"/>
  <c r="F645" i="4"/>
  <c r="H18" i="3"/>
  <c r="C639" i="1"/>
  <c r="F646" i="4"/>
  <c r="H19" i="3"/>
  <c r="C640" i="1"/>
  <c r="H639" i="1" l="1"/>
  <c r="G639" i="1"/>
  <c r="H7" i="3"/>
  <c r="H640" i="1"/>
  <c r="G640" i="1"/>
  <c r="J3" i="9" l="1"/>
  <c r="G274" i="9" l="1"/>
  <c r="L272" i="9"/>
  <c r="F272" i="9" s="1"/>
  <c r="H274" i="9"/>
  <c r="M272" i="9"/>
  <c r="G18" i="9"/>
  <c r="H18" i="9"/>
  <c r="J12" i="9"/>
  <c r="I12" i="9"/>
  <c r="J7" i="9"/>
  <c r="L15" i="9"/>
  <c r="I13" i="9"/>
  <c r="G15" i="9"/>
  <c r="I6" i="9"/>
  <c r="K12" i="9"/>
  <c r="J6" i="9"/>
  <c r="I11" i="9"/>
  <c r="I8" i="9"/>
  <c r="H15" i="9"/>
  <c r="I9" i="9"/>
  <c r="I17" i="9"/>
  <c r="J11" i="9"/>
  <c r="K6" i="9"/>
  <c r="G17" i="9"/>
  <c r="H16" i="9"/>
  <c r="K7" i="9"/>
  <c r="I5" i="9"/>
  <c r="J17" i="9"/>
  <c r="K8" i="9"/>
  <c r="J13" i="9"/>
  <c r="I7" i="9"/>
  <c r="E7" i="9" s="1"/>
  <c r="B7" i="9" s="1"/>
  <c r="K13" i="9"/>
  <c r="M15" i="9"/>
  <c r="M16" i="9"/>
  <c r="K5" i="9"/>
  <c r="J10" i="9"/>
  <c r="G16" i="9"/>
  <c r="E16" i="9" s="1"/>
  <c r="K10" i="9"/>
  <c r="H17" i="9"/>
  <c r="L16" i="9"/>
  <c r="J8" i="9"/>
  <c r="J9" i="9"/>
  <c r="K9" i="9"/>
  <c r="K11" i="9"/>
  <c r="J5" i="9"/>
  <c r="E274" i="9" l="1"/>
  <c r="F15" i="9"/>
  <c r="E8" i="9"/>
  <c r="B8" i="9" s="1"/>
  <c r="B272" i="9"/>
  <c r="F20" i="9"/>
  <c r="B274" i="9"/>
  <c r="E20" i="9"/>
  <c r="I7" i="3" s="1"/>
  <c r="E15" i="9"/>
  <c r="E5" i="9"/>
  <c r="E6" i="9"/>
  <c r="B6" i="9" s="1"/>
  <c r="E11" i="9"/>
  <c r="B11" i="9" s="1"/>
  <c r="E12" i="9"/>
  <c r="B12" i="9" s="1"/>
  <c r="F16" i="9"/>
  <c r="E10" i="9"/>
  <c r="B10" i="9" s="1"/>
  <c r="E17" i="9"/>
  <c r="B17" i="9" s="1"/>
  <c r="E9" i="9"/>
  <c r="B9" i="9" s="1"/>
  <c r="E13" i="9"/>
  <c r="B13" i="9" s="1"/>
  <c r="E18" i="9"/>
  <c r="B18" i="9" s="1"/>
  <c r="F14" i="9" l="1"/>
  <c r="F3" i="9" s="1"/>
  <c r="B16" i="9"/>
  <c r="B5"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<sst xmlns="http://schemas.openxmlformats.org/spreadsheetml/2006/main" count="4374" uniqueCount="3426">
  <si>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</si>
  <si>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</si>
  <si>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</si>
  <si>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</si>
  <si>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</si>
  <si>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</si>
  <si>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</si>
  <si>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</si>
  <si>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</si>
  <si>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</si>
  <si>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</si>
  <si>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</si>
  <si>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</si>
  <si>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</si>
  <si>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</si>
  <si>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</si>
  <si>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</si>
  <si>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</si>
  <si>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</si>
  <si>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</si>
  <si>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</si>
  <si>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</si>
  <si>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</si>
  <si>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</si>
  <si>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</si>
  <si>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</si>
  <si>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</si>
  <si>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</si>
  <si>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</si>
  <si>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</si>
  <si>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</si>
  <si>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RUGVICA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</si>
  <si>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</si>
  <si>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</si>
  <si>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</si>
  <si>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</si>
  <si>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</si>
  <si>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</si>
  <si>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</si>
  <si>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</si>
  <si>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</si>
  <si>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</si>
  <si>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</si>
  <si>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</si>
  <si>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</si>
  <si>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</si>
  <si>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</si>
  <si>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</si>
  <si>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</si>
  <si>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26223 - OPĆINA RUGVICA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</si>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</sst>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8360818.4799999995</v>
      </c>
      <c r="D2" s="6">
        <f>'PR-RAS'!E6</f>
        <v>7371864.75</v>
      </c>
      <c r="E2" s="6">
        <v>0</v>
      </c>
      <c r="F2" s="6">
        <v>0</v>
      </c>
      <c r="G2" s="7">
        <f t="shared" ref="G2:G264" si="0">(B2/1000)*(C2*1+D2*2)</f>
        <v>23104.547979999999</v>
      </c>
      <c r="H2" s="7">
        <f t="shared" ref="H2:H264" si="1">ABS(C2-ROUND(C2,0))+ABS(D2-ROUND(D2,0))</f>
        <v>0.72999999951571226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2630499.29</v>
      </c>
      <c r="D3" s="1">
        <f>'PR-RAS'!E7</f>
        <v>3563209.8800000004</v>
      </c>
      <c r="E3" s="1">
        <v>0</v>
      </c>
      <c r="F3" s="1">
        <v>0</v>
      </c>
      <c r="G3" s="2">
        <f t="shared" si="0"/>
        <v>19513.838100000001</v>
      </c>
      <c r="H3" s="2">
        <f t="shared" si="1"/>
        <v>0.40999999968335032</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2230941.2600000002</v>
      </c>
      <c r="D4" s="1">
        <f>'PR-RAS'!E8</f>
        <v>3011400.33</v>
      </c>
      <c r="E4" s="1">
        <v>0</v>
      </c>
      <c r="F4" s="1">
        <v>0</v>
      </c>
      <c r="G4" s="2">
        <f t="shared" si="0"/>
        <v>24761.225760000001</v>
      </c>
      <c r="H4" s="2">
        <f t="shared" si="1"/>
        <v>0.59000000031664968</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2280685.58</v>
      </c>
      <c r="D5" s="1">
        <f>'PR-RAS'!E9</f>
        <v>3117877.28</v>
      </c>
      <c r="E5" s="1">
        <v>0</v>
      </c>
      <c r="F5" s="1">
        <v>0</v>
      </c>
      <c r="G5" s="2">
        <f t="shared" si="0"/>
        <v>34065.760560000002</v>
      </c>
      <c r="H5" s="2">
        <f t="shared" si="1"/>
        <v>0.69999999972060323</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95734.25</v>
      </c>
      <c r="D6" s="1">
        <f>'PR-RAS'!E10</f>
        <v>111586.38</v>
      </c>
      <c r="E6" s="1">
        <v>0</v>
      </c>
      <c r="F6" s="1">
        <v>0</v>
      </c>
      <c r="G6" s="2">
        <f t="shared" si="0"/>
        <v>1594.5350500000002</v>
      </c>
      <c r="H6" s="2">
        <f t="shared" si="1"/>
        <v>0.63000000000465661</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160266.31</v>
      </c>
      <c r="D7" s="1">
        <f>'PR-RAS'!E11</f>
        <v>204714.01</v>
      </c>
      <c r="E7" s="1">
        <v>0</v>
      </c>
      <c r="F7" s="1">
        <v>0</v>
      </c>
      <c r="G7" s="2">
        <f t="shared" si="0"/>
        <v>3418.1659800000007</v>
      </c>
      <c r="H7" s="2">
        <f t="shared" si="1"/>
        <v>0.32000000000698492</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305744.88</v>
      </c>
      <c r="D11" s="1">
        <f>'PR-RAS'!E15</f>
        <v>422777.34</v>
      </c>
      <c r="E11" s="1">
        <v>0</v>
      </c>
      <c r="F11" s="1">
        <v>0</v>
      </c>
      <c r="G11" s="2">
        <f t="shared" si="0"/>
        <v>11512.9956</v>
      </c>
      <c r="H11" s="2">
        <f t="shared" si="1"/>
        <v>0.46000000002095476</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364771.13</v>
      </c>
      <c r="D19" s="1">
        <f>'PR-RAS'!E23</f>
        <v>504164.33</v>
      </c>
      <c r="E19" s="1">
        <v>0</v>
      </c>
      <c r="F19" s="1">
        <v>0</v>
      </c>
      <c r="G19" s="2">
        <f t="shared" si="0"/>
        <v>24715.79622</v>
      </c>
      <c r="H19" s="2">
        <f t="shared" si="1"/>
        <v>0.46000000002095476</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364771.13</v>
      </c>
      <c r="D23" s="1">
        <f>'PR-RAS'!E27</f>
        <v>504164.33</v>
      </c>
      <c r="E23" s="1">
        <v>0</v>
      </c>
      <c r="F23" s="1">
        <v>0</v>
      </c>
      <c r="G23" s="2">
        <f t="shared" si="0"/>
        <v>30208.195379999997</v>
      </c>
      <c r="H23" s="2">
        <f t="shared" si="1"/>
        <v>0.46000000002095476</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34786.9</v>
      </c>
      <c r="D25" s="1">
        <f>'PR-RAS'!E29</f>
        <v>47645.22</v>
      </c>
      <c r="E25" s="1">
        <v>0</v>
      </c>
      <c r="F25" s="1">
        <v>0</v>
      </c>
      <c r="G25" s="2">
        <f t="shared" si="0"/>
        <v>3121.8561599999998</v>
      </c>
      <c r="H25" s="2">
        <f t="shared" si="1"/>
        <v>0.31999999999970896</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34498.83</v>
      </c>
      <c r="D27" s="1">
        <f>'PR-RAS'!E31</f>
        <v>47645.22</v>
      </c>
      <c r="E27" s="1">
        <v>0</v>
      </c>
      <c r="F27" s="1">
        <v>0</v>
      </c>
      <c r="G27" s="2">
        <f t="shared" si="0"/>
        <v>3374.5210200000001</v>
      </c>
      <c r="H27" s="2">
        <f t="shared" si="1"/>
        <v>0.38999999999941792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288.07</v>
      </c>
      <c r="D30" s="1">
        <f>'PR-RAS'!E34</f>
        <v>0</v>
      </c>
      <c r="E30" s="1">
        <v>0</v>
      </c>
      <c r="F30" s="1">
        <v>0</v>
      </c>
      <c r="G30" s="2">
        <f t="shared" si="0"/>
        <v>8.3540299999999998</v>
      </c>
      <c r="H30" s="2">
        <f t="shared" si="1"/>
        <v>6.9999999999993179E-2</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4489046.3499999996</v>
      </c>
      <c r="D46" s="1">
        <f>'PR-RAS'!E50</f>
        <v>1982342.0599999998</v>
      </c>
      <c r="E46" s="1">
        <v>0</v>
      </c>
      <c r="F46" s="1">
        <v>0</v>
      </c>
      <c r="G46" s="2">
        <f t="shared" si="0"/>
        <v>380417.8711499999</v>
      </c>
      <c r="H46" s="2">
        <f t="shared" si="1"/>
        <v>0.40999999945051968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3646044.88</v>
      </c>
      <c r="D55" s="1">
        <f>'PR-RAS'!E59</f>
        <v>1522141.98</v>
      </c>
      <c r="E55" s="1">
        <v>0</v>
      </c>
      <c r="F55" s="1">
        <v>0</v>
      </c>
      <c r="G55" s="2">
        <f t="shared" si="0"/>
        <v>361277.75735999999</v>
      </c>
      <c r="H55" s="2">
        <f t="shared" si="1"/>
        <v>0.14000000013038516</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578150.67000000004</v>
      </c>
      <c r="D56" s="1">
        <f>'PR-RAS'!E60</f>
        <v>1238333.43</v>
      </c>
      <c r="E56" s="1">
        <v>0</v>
      </c>
      <c r="F56" s="1">
        <v>0</v>
      </c>
      <c r="G56" s="2">
        <f t="shared" si="0"/>
        <v>168014.96414999999</v>
      </c>
      <c r="H56" s="2">
        <f t="shared" si="1"/>
        <v>0.7599999998928979</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3067894.21</v>
      </c>
      <c r="D57" s="1">
        <f>'PR-RAS'!E61</f>
        <v>283808.55</v>
      </c>
      <c r="E57" s="1">
        <v>0</v>
      </c>
      <c r="F57" s="1">
        <v>0</v>
      </c>
      <c r="G57" s="2">
        <f t="shared" si="0"/>
        <v>203588.63336000001</v>
      </c>
      <c r="H57" s="2">
        <f t="shared" si="1"/>
        <v>0.65999999997438863</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4184.3999999999996</v>
      </c>
      <c r="D64" s="1">
        <f>'PR-RAS'!E68</f>
        <v>3525.4</v>
      </c>
      <c r="E64" s="1">
        <v>0</v>
      </c>
      <c r="F64" s="1">
        <v>0</v>
      </c>
      <c r="G64" s="2">
        <f t="shared" si="0"/>
        <v>707.81760000000008</v>
      </c>
      <c r="H64" s="2">
        <f t="shared" si="1"/>
        <v>0.79999999999972715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4184.3999999999996</v>
      </c>
      <c r="D65" s="1">
        <f>'PR-RAS'!E69</f>
        <v>3525.4</v>
      </c>
      <c r="E65" s="1">
        <v>0</v>
      </c>
      <c r="F65" s="1">
        <v>0</v>
      </c>
      <c r="G65" s="2">
        <f t="shared" si="0"/>
        <v>719.05280000000005</v>
      </c>
      <c r="H65" s="2">
        <f t="shared" si="1"/>
        <v>0.79999999999972715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838817.07</v>
      </c>
      <c r="D70" s="1">
        <f>'PR-RAS'!E74</f>
        <v>456674.68</v>
      </c>
      <c r="E70" s="1">
        <v>0</v>
      </c>
      <c r="F70" s="1">
        <v>0</v>
      </c>
      <c r="G70" s="2">
        <f t="shared" si="0"/>
        <v>120899.48367</v>
      </c>
      <c r="H70" s="2">
        <f t="shared" si="1"/>
        <v>0.38999999995576218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27281.360000000001</v>
      </c>
      <c r="D71" s="1">
        <f>'PR-RAS'!E75</f>
        <v>0</v>
      </c>
      <c r="E71" s="1">
        <v>0</v>
      </c>
      <c r="F71" s="1">
        <v>0</v>
      </c>
      <c r="G71" s="2">
        <f t="shared" si="0"/>
        <v>1909.6952000000001</v>
      </c>
      <c r="H71" s="2">
        <f t="shared" si="1"/>
        <v>0.36000000000058208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811535.71</v>
      </c>
      <c r="D72" s="1">
        <f>'PR-RAS'!E76</f>
        <v>456674.68</v>
      </c>
      <c r="E72" s="1">
        <v>0</v>
      </c>
      <c r="F72" s="1">
        <v>0</v>
      </c>
      <c r="G72" s="2">
        <f t="shared" si="0"/>
        <v>122466.83996999997</v>
      </c>
      <c r="H72" s="2">
        <f t="shared" si="1"/>
        <v>0.61000000004423782</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130953.92</v>
      </c>
      <c r="D78" s="1">
        <f>'PR-RAS'!E82</f>
        <v>223297.31</v>
      </c>
      <c r="E78" s="1">
        <v>0</v>
      </c>
      <c r="F78" s="1">
        <v>0</v>
      </c>
      <c r="G78" s="2">
        <f t="shared" si="0"/>
        <v>44471.237580000001</v>
      </c>
      <c r="H78" s="2">
        <f t="shared" si="1"/>
        <v>0.38999999999941792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1921.9499999999998</v>
      </c>
      <c r="D79" s="1">
        <f>'PR-RAS'!E83</f>
        <v>885.21</v>
      </c>
      <c r="E79" s="1">
        <v>0</v>
      </c>
      <c r="F79" s="1">
        <v>0</v>
      </c>
      <c r="G79" s="2">
        <f t="shared" si="0"/>
        <v>288.00486000000001</v>
      </c>
      <c r="H79" s="2">
        <f t="shared" si="1"/>
        <v>0.26000000000021828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306.58999999999997</v>
      </c>
      <c r="D81" s="1">
        <f>'PR-RAS'!E85</f>
        <v>809.83</v>
      </c>
      <c r="E81" s="1">
        <v>0</v>
      </c>
      <c r="F81" s="1">
        <v>0</v>
      </c>
      <c r="G81" s="2">
        <f t="shared" si="0"/>
        <v>154.1</v>
      </c>
      <c r="H81" s="2">
        <f t="shared" si="1"/>
        <v>0.57999999999998408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1615.36</v>
      </c>
      <c r="D86" s="1">
        <f>'PR-RAS'!E90</f>
        <v>75.38</v>
      </c>
      <c r="E86" s="1">
        <v>0</v>
      </c>
      <c r="F86" s="1">
        <v>0</v>
      </c>
      <c r="G86" s="2">
        <f t="shared" si="0"/>
        <v>150.12020000000001</v>
      </c>
      <c r="H86" s="2">
        <f t="shared" si="1"/>
        <v>0.73999999999989541</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129031.97</v>
      </c>
      <c r="D87" s="1">
        <f>'PR-RAS'!E91</f>
        <v>222412.1</v>
      </c>
      <c r="E87" s="1">
        <v>0</v>
      </c>
      <c r="F87" s="1">
        <v>0</v>
      </c>
      <c r="G87" s="2">
        <f t="shared" si="0"/>
        <v>49351.630619999996</v>
      </c>
      <c r="H87" s="2">
        <f t="shared" si="1"/>
        <v>0.13000000000465661</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35037.800000000003</v>
      </c>
      <c r="D88" s="1">
        <f>'PR-RAS'!E92</f>
        <v>64439.5</v>
      </c>
      <c r="E88" s="1">
        <v>0</v>
      </c>
      <c r="F88" s="1">
        <v>0</v>
      </c>
      <c r="G88" s="2">
        <f t="shared" si="0"/>
        <v>14260.761599999998</v>
      </c>
      <c r="H88" s="2">
        <f t="shared" si="1"/>
        <v>0.69999999999708962</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21953.85</v>
      </c>
      <c r="D89" s="1">
        <f>'PR-RAS'!E93</f>
        <v>33865.47</v>
      </c>
      <c r="E89" s="1">
        <v>0</v>
      </c>
      <c r="F89" s="1">
        <v>0</v>
      </c>
      <c r="G89" s="2">
        <f t="shared" si="0"/>
        <v>7892.26152</v>
      </c>
      <c r="H89" s="2">
        <f t="shared" si="1"/>
        <v>0.62000000000261934</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72040.320000000007</v>
      </c>
      <c r="D90" s="1">
        <f>'PR-RAS'!E94</f>
        <v>124107.13</v>
      </c>
      <c r="E90" s="1">
        <v>0</v>
      </c>
      <c r="F90" s="1">
        <v>0</v>
      </c>
      <c r="G90" s="2">
        <f t="shared" si="0"/>
        <v>28502.657620000002</v>
      </c>
      <c r="H90" s="2">
        <f t="shared" si="1"/>
        <v>0.45000000001164153</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1110318.92</v>
      </c>
      <c r="D102" s="1">
        <f>'PR-RAS'!E106</f>
        <v>1603015.5</v>
      </c>
      <c r="E102" s="1">
        <v>0</v>
      </c>
      <c r="F102" s="1">
        <v>0</v>
      </c>
      <c r="G102" s="2">
        <f t="shared" si="0"/>
        <v>435951.34192000004</v>
      </c>
      <c r="H102" s="2">
        <f t="shared" si="1"/>
        <v>0.58000000007450581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1560.61</v>
      </c>
      <c r="D103" s="1">
        <f>'PR-RAS'!E107</f>
        <v>2231.1999999999998</v>
      </c>
      <c r="E103" s="1">
        <v>0</v>
      </c>
      <c r="F103" s="1">
        <v>0</v>
      </c>
      <c r="G103" s="2">
        <f t="shared" si="0"/>
        <v>614.34701999999993</v>
      </c>
      <c r="H103" s="2">
        <f t="shared" si="1"/>
        <v>0.58999999999991815</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1560.61</v>
      </c>
      <c r="D105" s="1">
        <f>'PR-RAS'!E109</f>
        <v>2231.1999999999998</v>
      </c>
      <c r="E105" s="1">
        <v>0</v>
      </c>
      <c r="F105" s="1">
        <v>0</v>
      </c>
      <c r="G105" s="2">
        <f t="shared" si="0"/>
        <v>626.39303999999993</v>
      </c>
      <c r="H105" s="2">
        <f t="shared" si="1"/>
        <v>0.58999999999991815</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241879.27000000002</v>
      </c>
      <c r="D108" s="1">
        <f>'PR-RAS'!E112</f>
        <v>344911.91</v>
      </c>
      <c r="E108" s="1">
        <v>0</v>
      </c>
      <c r="F108" s="1">
        <v>0</v>
      </c>
      <c r="G108" s="2">
        <f t="shared" si="0"/>
        <v>99692.230629999991</v>
      </c>
      <c r="H108" s="2">
        <f t="shared" si="1"/>
        <v>0.36000000004423782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4458.75</v>
      </c>
      <c r="D110" s="1">
        <f>'PR-RAS'!E114</f>
        <v>5915.14</v>
      </c>
      <c r="E110" s="1">
        <v>0</v>
      </c>
      <c r="F110" s="1">
        <v>0</v>
      </c>
      <c r="G110" s="2">
        <f t="shared" si="0"/>
        <v>1775.5042700000001</v>
      </c>
      <c r="H110" s="2">
        <f t="shared" si="1"/>
        <v>0.39000000000032742</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5353.79</v>
      </c>
      <c r="D111" s="1">
        <f>'PR-RAS'!E115</f>
        <v>2967.53</v>
      </c>
      <c r="E111" s="1">
        <v>0</v>
      </c>
      <c r="F111" s="1">
        <v>0</v>
      </c>
      <c r="G111" s="2">
        <f t="shared" si="0"/>
        <v>1241.7735</v>
      </c>
      <c r="H111" s="2">
        <f t="shared" si="1"/>
        <v>0.67999999999983629</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232066.73</v>
      </c>
      <c r="D113" s="1">
        <f>'PR-RAS'!E117</f>
        <v>336029.24</v>
      </c>
      <c r="E113" s="1">
        <v>0</v>
      </c>
      <c r="F113" s="1">
        <v>0</v>
      </c>
      <c r="G113" s="2">
        <f t="shared" si="0"/>
        <v>101262.02352</v>
      </c>
      <c r="H113" s="2">
        <f t="shared" si="1"/>
        <v>0.5099999999802094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866879.04</v>
      </c>
      <c r="D116" s="1">
        <f>'PR-RAS'!E120</f>
        <v>1255872.3900000001</v>
      </c>
      <c r="E116" s="1">
        <v>0</v>
      </c>
      <c r="F116" s="1">
        <v>0</v>
      </c>
      <c r="G116" s="2">
        <f t="shared" si="0"/>
        <v>388541.73930000007</v>
      </c>
      <c r="H116" s="2">
        <f t="shared" si="1"/>
        <v>0.43000000016763806</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201370.57</v>
      </c>
      <c r="D117" s="1">
        <f>'PR-RAS'!E121</f>
        <v>684409.78</v>
      </c>
      <c r="E117" s="1">
        <v>0</v>
      </c>
      <c r="F117" s="1">
        <v>0</v>
      </c>
      <c r="G117" s="2">
        <f t="shared" si="0"/>
        <v>182142.05508000002</v>
      </c>
      <c r="H117" s="2">
        <f t="shared" si="1"/>
        <v>0.6499999999650754</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665508.47</v>
      </c>
      <c r="D118" s="1">
        <f>'PR-RAS'!E122</f>
        <v>571462.61</v>
      </c>
      <c r="E118" s="1">
        <v>0</v>
      </c>
      <c r="F118" s="1">
        <v>0</v>
      </c>
      <c r="G118" s="2">
        <f t="shared" si="0"/>
        <v>211586.74173000001</v>
      </c>
      <c r="H118" s="2">
        <f t="shared" si="1"/>
        <v>0.85999999998603016</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3779819.01</v>
      </c>
      <c r="D147" s="1">
        <f>'PR-RAS'!E151</f>
        <v>5479997.9199999999</v>
      </c>
      <c r="E147" s="1">
        <v>0</v>
      </c>
      <c r="F147" s="1">
        <v>0</v>
      </c>
      <c r="G147" s="2">
        <f t="shared" si="0"/>
        <v>2152012.9680999997</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310710.34999999998</v>
      </c>
      <c r="D148" s="1">
        <f>'PR-RAS'!E152</f>
        <v>1195273.23</v>
      </c>
      <c r="E148" s="1">
        <v>0</v>
      </c>
      <c r="F148" s="1">
        <v>0</v>
      </c>
      <c r="G148" s="2">
        <f t="shared" si="0"/>
        <v>397084.75107</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267173.05</v>
      </c>
      <c r="D149" s="1">
        <f>'PR-RAS'!E153</f>
        <v>905913.37</v>
      </c>
      <c r="E149" s="1">
        <v>0</v>
      </c>
      <c r="F149" s="1">
        <v>0</v>
      </c>
      <c r="G149" s="2">
        <f t="shared" si="0"/>
        <v>307691.96892000001</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267173.05</v>
      </c>
      <c r="D150" s="1">
        <f>'PR-RAS'!E154</f>
        <v>905913.37</v>
      </c>
      <c r="E150" s="1">
        <v>0</v>
      </c>
      <c r="F150" s="1">
        <v>0</v>
      </c>
      <c r="G150" s="2">
        <f t="shared" si="0"/>
        <v>309770.96870999999</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15619.38</v>
      </c>
      <c r="D154" s="1">
        <f>'PR-RAS'!E158</f>
        <v>172057.47</v>
      </c>
      <c r="E154" s="1">
        <v>0</v>
      </c>
      <c r="F154" s="1">
        <v>0</v>
      </c>
      <c r="G154" s="2">
        <f t="shared" si="0"/>
        <v>55039.350960000003</v>
      </c>
      <c r="H154" s="2">
        <f t="shared" si="1"/>
        <v>0.8500000000003638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27917.919999999998</v>
      </c>
      <c r="D155" s="1">
        <f>'PR-RAS'!E159</f>
        <v>117302.39</v>
      </c>
      <c r="E155" s="1">
        <v>0</v>
      </c>
      <c r="F155" s="1">
        <v>0</v>
      </c>
      <c r="G155" s="2">
        <f t="shared" si="0"/>
        <v>40428.495800000004</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27917.919999999998</v>
      </c>
      <c r="D157" s="1">
        <f>'PR-RAS'!E161</f>
        <v>117302.39</v>
      </c>
      <c r="E157" s="1">
        <v>0</v>
      </c>
      <c r="F157" s="1">
        <v>0</v>
      </c>
      <c r="G157" s="2">
        <f t="shared" si="0"/>
        <v>40953.5412</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1584116.4</v>
      </c>
      <c r="D159" s="1">
        <f>'PR-RAS'!E163</f>
        <v>2057336.3900000001</v>
      </c>
      <c r="E159" s="1">
        <v>0</v>
      </c>
      <c r="F159" s="1">
        <v>0</v>
      </c>
      <c r="G159" s="2">
        <f t="shared" si="0"/>
        <v>900408.69043999992</v>
      </c>
      <c r="H159" s="2">
        <f t="shared" si="1"/>
        <v>0.7900000000372529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13524.910000000002</v>
      </c>
      <c r="D160" s="1">
        <f>'PR-RAS'!E164</f>
        <v>65840.680000000008</v>
      </c>
      <c r="E160" s="1">
        <v>0</v>
      </c>
      <c r="F160" s="1">
        <v>0</v>
      </c>
      <c r="G160" s="2">
        <f t="shared" si="0"/>
        <v>23087.796930000004</v>
      </c>
      <c r="H160" s="2">
        <f t="shared" si="1"/>
        <v>0.40999999999075953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5654.56</v>
      </c>
      <c r="D161" s="1">
        <f>'PR-RAS'!E165</f>
        <v>3175.11</v>
      </c>
      <c r="E161" s="1">
        <v>0</v>
      </c>
      <c r="F161" s="1">
        <v>0</v>
      </c>
      <c r="G161" s="2">
        <f t="shared" si="0"/>
        <v>1920.7648000000002</v>
      </c>
      <c r="H161" s="2">
        <f t="shared" si="1"/>
        <v>0.54999999999972715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5585.91</v>
      </c>
      <c r="D162" s="1">
        <f>'PR-RAS'!E166</f>
        <v>54405.26</v>
      </c>
      <c r="E162" s="1">
        <v>0</v>
      </c>
      <c r="F162" s="1">
        <v>0</v>
      </c>
      <c r="G162" s="2">
        <f t="shared" si="0"/>
        <v>18417.825230000002</v>
      </c>
      <c r="H162" s="2">
        <f t="shared" si="1"/>
        <v>0.35000000000218279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2284.44</v>
      </c>
      <c r="D163" s="1">
        <f>'PR-RAS'!E167</f>
        <v>3483.57</v>
      </c>
      <c r="E163" s="1">
        <v>0</v>
      </c>
      <c r="F163" s="1">
        <v>0</v>
      </c>
      <c r="G163" s="2">
        <f t="shared" si="0"/>
        <v>1498.75596</v>
      </c>
      <c r="H163" s="2">
        <f t="shared" si="1"/>
        <v>0.86999999999989086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4776.74</v>
      </c>
      <c r="E164" s="1">
        <v>0</v>
      </c>
      <c r="F164" s="1">
        <v>0</v>
      </c>
      <c r="G164" s="2">
        <f t="shared" si="0"/>
        <v>1557.2172399999999</v>
      </c>
      <c r="H164" s="2">
        <f t="shared" si="1"/>
        <v>0.26000000000021828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202875.35000000003</v>
      </c>
      <c r="D165" s="1">
        <f>'PR-RAS'!E169</f>
        <v>206132.68000000002</v>
      </c>
      <c r="E165" s="1">
        <v>0</v>
      </c>
      <c r="F165" s="1">
        <v>0</v>
      </c>
      <c r="G165" s="2">
        <f t="shared" si="0"/>
        <v>100883.07644000002</v>
      </c>
      <c r="H165" s="2">
        <f t="shared" si="1"/>
        <v>0.67000000001280569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40646.86</v>
      </c>
      <c r="D166" s="1">
        <f>'PR-RAS'!E170</f>
        <v>47558.75</v>
      </c>
      <c r="E166" s="1">
        <v>0</v>
      </c>
      <c r="F166" s="1">
        <v>0</v>
      </c>
      <c r="G166" s="2">
        <f t="shared" si="0"/>
        <v>22401.1194</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28168.02</v>
      </c>
      <c r="D167" s="1">
        <f>'PR-RAS'!E171</f>
        <v>27729.67</v>
      </c>
      <c r="E167" s="1">
        <v>0</v>
      </c>
      <c r="F167" s="1">
        <v>0</v>
      </c>
      <c r="G167" s="2">
        <f t="shared" si="0"/>
        <v>13882.14176</v>
      </c>
      <c r="H167" s="2">
        <f t="shared" si="1"/>
        <v>0.35000000000218279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127402.76</v>
      </c>
      <c r="D168" s="1">
        <f>'PR-RAS'!E172</f>
        <v>120423.61</v>
      </c>
      <c r="E168" s="1">
        <v>0</v>
      </c>
      <c r="F168" s="1">
        <v>0</v>
      </c>
      <c r="G168" s="2">
        <f t="shared" si="0"/>
        <v>61497.746659999997</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17.66</v>
      </c>
      <c r="D169" s="1">
        <f>'PR-RAS'!E173</f>
        <v>251.82</v>
      </c>
      <c r="E169" s="1">
        <v>0</v>
      </c>
      <c r="F169" s="1">
        <v>0</v>
      </c>
      <c r="G169" s="2">
        <f t="shared" si="0"/>
        <v>87.578400000000002</v>
      </c>
      <c r="H169" s="2">
        <f t="shared" si="1"/>
        <v>0.52000000000000668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4412.95</v>
      </c>
      <c r="D170" s="1">
        <f>'PR-RAS'!E174</f>
        <v>6071.04</v>
      </c>
      <c r="E170" s="1">
        <v>0</v>
      </c>
      <c r="F170" s="1">
        <v>0</v>
      </c>
      <c r="G170" s="2">
        <f t="shared" si="0"/>
        <v>2797.8000699999998</v>
      </c>
      <c r="H170" s="2">
        <f t="shared" si="1"/>
        <v>9.0000000000145519E-2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2227.1</v>
      </c>
      <c r="D172" s="1">
        <f>'PR-RAS'!E176</f>
        <v>4097.79</v>
      </c>
      <c r="E172" s="1">
        <v>0</v>
      </c>
      <c r="F172" s="1">
        <v>0</v>
      </c>
      <c r="G172" s="2">
        <f t="shared" si="0"/>
        <v>1782.2782800000002</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992231.7699999999</v>
      </c>
      <c r="D173" s="1">
        <f>'PR-RAS'!E177</f>
        <v>1223883.47</v>
      </c>
      <c r="E173" s="1">
        <v>0</v>
      </c>
      <c r="F173" s="1">
        <v>0</v>
      </c>
      <c r="G173" s="2">
        <f t="shared" si="0"/>
        <v>591679.77811999992</v>
      </c>
      <c r="H173" s="2">
        <f t="shared" si="1"/>
        <v>0.70000000006984919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18046</v>
      </c>
      <c r="D174" s="1">
        <f>'PR-RAS'!E178</f>
        <v>21561.81</v>
      </c>
      <c r="E174" s="1">
        <v>0</v>
      </c>
      <c r="F174" s="1">
        <v>0</v>
      </c>
      <c r="G174" s="2">
        <f t="shared" si="0"/>
        <v>10582.34426</v>
      </c>
      <c r="H174" s="2">
        <f t="shared" si="1"/>
        <v>0.18999999999869033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539478.52</v>
      </c>
      <c r="D175" s="1">
        <f>'PR-RAS'!E179</f>
        <v>561216.75</v>
      </c>
      <c r="E175" s="1">
        <v>0</v>
      </c>
      <c r="F175" s="1">
        <v>0</v>
      </c>
      <c r="G175" s="2">
        <f t="shared" si="0"/>
        <v>289172.69147999998</v>
      </c>
      <c r="H175" s="2">
        <f t="shared" si="1"/>
        <v>0.72999999998137355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146516.03</v>
      </c>
      <c r="D176" s="1">
        <f>'PR-RAS'!E180</f>
        <v>148159.75</v>
      </c>
      <c r="E176" s="1">
        <v>0</v>
      </c>
      <c r="F176" s="1">
        <v>0</v>
      </c>
      <c r="G176" s="2">
        <f t="shared" si="0"/>
        <v>77496.217749999996</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6771.83</v>
      </c>
      <c r="D177" s="1">
        <f>'PR-RAS'!E181</f>
        <v>10103.59</v>
      </c>
      <c r="E177" s="1">
        <v>0</v>
      </c>
      <c r="F177" s="1">
        <v>0</v>
      </c>
      <c r="G177" s="2">
        <f t="shared" si="0"/>
        <v>4748.3057600000002</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15487.35</v>
      </c>
      <c r="D179" s="1">
        <f>'PR-RAS'!E183</f>
        <v>22682.61</v>
      </c>
      <c r="E179" s="1">
        <v>0</v>
      </c>
      <c r="F179" s="1">
        <v>0</v>
      </c>
      <c r="G179" s="2">
        <f t="shared" si="0"/>
        <v>10831.757459999999</v>
      </c>
      <c r="H179" s="2">
        <f t="shared" si="1"/>
        <v>0.73999999999978172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154140.46</v>
      </c>
      <c r="D180" s="1">
        <f>'PR-RAS'!E184</f>
        <v>241199.07</v>
      </c>
      <c r="E180" s="1">
        <v>0</v>
      </c>
      <c r="F180" s="1">
        <v>0</v>
      </c>
      <c r="G180" s="2">
        <f t="shared" si="0"/>
        <v>113940.40939999999</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30371.45</v>
      </c>
      <c r="D181" s="1">
        <f>'PR-RAS'!E185</f>
        <v>33325.46</v>
      </c>
      <c r="E181" s="1">
        <v>0</v>
      </c>
      <c r="F181" s="1">
        <v>0</v>
      </c>
      <c r="G181" s="2">
        <f t="shared" si="0"/>
        <v>17464.026599999997</v>
      </c>
      <c r="H181" s="2">
        <f t="shared" si="1"/>
        <v>0.90999999999985448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81420.13</v>
      </c>
      <c r="D182" s="1">
        <f>'PR-RAS'!E186</f>
        <v>185634.43</v>
      </c>
      <c r="E182" s="1">
        <v>0</v>
      </c>
      <c r="F182" s="1">
        <v>0</v>
      </c>
      <c r="G182" s="2">
        <f t="shared" si="0"/>
        <v>81936.707190000001</v>
      </c>
      <c r="H182" s="2">
        <f t="shared" si="1"/>
        <v>0.55999999999767169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375484.37</v>
      </c>
      <c r="D184" s="1">
        <f>'PR-RAS'!E188</f>
        <v>561479.56000000006</v>
      </c>
      <c r="E184" s="1">
        <v>0</v>
      </c>
      <c r="F184" s="1">
        <v>0</v>
      </c>
      <c r="G184" s="2">
        <f t="shared" si="0"/>
        <v>274215.15867000003</v>
      </c>
      <c r="H184" s="2">
        <f t="shared" si="1"/>
        <v>0.80999999993946403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19865.939999999999</v>
      </c>
      <c r="D185" s="1">
        <f>'PR-RAS'!E189</f>
        <v>28816.080000000002</v>
      </c>
      <c r="E185" s="1">
        <v>0</v>
      </c>
      <c r="F185" s="1">
        <v>0</v>
      </c>
      <c r="G185" s="2">
        <f t="shared" si="0"/>
        <v>14259.6504</v>
      </c>
      <c r="H185" s="2">
        <f t="shared" si="1"/>
        <v>0.1400000000030559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13115.09</v>
      </c>
      <c r="D186" s="1">
        <f>'PR-RAS'!E190</f>
        <v>14375.26</v>
      </c>
      <c r="E186" s="1">
        <v>0</v>
      </c>
      <c r="F186" s="1">
        <v>0</v>
      </c>
      <c r="G186" s="2">
        <f t="shared" si="0"/>
        <v>7745.1378500000001</v>
      </c>
      <c r="H186" s="2">
        <f t="shared" si="1"/>
        <v>0.3500000000003638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12867.77</v>
      </c>
      <c r="D187" s="1">
        <f>'PR-RAS'!E191</f>
        <v>18104.349999999999</v>
      </c>
      <c r="E187" s="1">
        <v>0</v>
      </c>
      <c r="F187" s="1">
        <v>0</v>
      </c>
      <c r="G187" s="2">
        <f t="shared" si="0"/>
        <v>9128.2234200000003</v>
      </c>
      <c r="H187" s="2">
        <f t="shared" si="1"/>
        <v>0.57999999999810825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171.94</v>
      </c>
      <c r="E189" s="1">
        <v>0</v>
      </c>
      <c r="F189" s="1">
        <v>0</v>
      </c>
      <c r="G189" s="2">
        <f t="shared" si="0"/>
        <v>64.649439999999998</v>
      </c>
      <c r="H189" s="2">
        <f t="shared" si="1"/>
        <v>6.0000000000002274E-2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329635.57</v>
      </c>
      <c r="D191" s="1">
        <f>'PR-RAS'!E195</f>
        <v>500011.93</v>
      </c>
      <c r="E191" s="1">
        <v>0</v>
      </c>
      <c r="F191" s="1">
        <v>0</v>
      </c>
      <c r="G191" s="2">
        <f t="shared" si="0"/>
        <v>252635.2917</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30157.22</v>
      </c>
      <c r="D192" s="1">
        <f>'PR-RAS'!E196</f>
        <v>26993.24</v>
      </c>
      <c r="E192" s="1">
        <v>0</v>
      </c>
      <c r="F192" s="1">
        <v>0</v>
      </c>
      <c r="G192" s="2">
        <f t="shared" si="0"/>
        <v>16071.446700000002</v>
      </c>
      <c r="H192" s="2">
        <f t="shared" si="1"/>
        <v>0.46000000000276486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27104.11</v>
      </c>
      <c r="D198" s="1">
        <f>'PR-RAS'!E202</f>
        <v>24124.11</v>
      </c>
      <c r="E198" s="1">
        <v>0</v>
      </c>
      <c r="F198" s="1">
        <v>0</v>
      </c>
      <c r="G198" s="2">
        <f t="shared" si="0"/>
        <v>14844.409010000001</v>
      </c>
      <c r="H198" s="2">
        <f t="shared" si="1"/>
        <v>0.22000000000116415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27104.11</v>
      </c>
      <c r="D201" s="1">
        <f>'PR-RAS'!E205</f>
        <v>24124.11</v>
      </c>
      <c r="E201" s="1">
        <v>0</v>
      </c>
      <c r="F201" s="1">
        <v>0</v>
      </c>
      <c r="G201" s="2">
        <f t="shared" si="0"/>
        <v>15070.466</v>
      </c>
      <c r="H201" s="2">
        <f t="shared" si="1"/>
        <v>0.22000000000116415</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3053.11</v>
      </c>
      <c r="D206" s="1">
        <f>'PR-RAS'!E210</f>
        <v>2869.13</v>
      </c>
      <c r="E206" s="1">
        <v>0</v>
      </c>
      <c r="F206" s="1">
        <v>0</v>
      </c>
      <c r="G206" s="2">
        <f t="shared" si="0"/>
        <v>1802.2308500000001</v>
      </c>
      <c r="H206" s="2">
        <f t="shared" si="1"/>
        <v>0.24000000000023647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3053.11</v>
      </c>
      <c r="D207" s="1">
        <f>'PR-RAS'!E211</f>
        <v>2869.13</v>
      </c>
      <c r="E207" s="1">
        <v>0</v>
      </c>
      <c r="F207" s="1">
        <v>0</v>
      </c>
      <c r="G207" s="2">
        <f t="shared" si="0"/>
        <v>1811.0222200000001</v>
      </c>
      <c r="H207" s="2">
        <f t="shared" si="1"/>
        <v>0.24000000000023647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451915.89</v>
      </c>
      <c r="D211" s="1">
        <f>'PR-RAS'!E215</f>
        <v>510588.46</v>
      </c>
      <c r="E211" s="1">
        <v>0</v>
      </c>
      <c r="F211" s="1">
        <v>0</v>
      </c>
      <c r="G211" s="2">
        <f t="shared" si="0"/>
        <v>309349.4901</v>
      </c>
      <c r="H211" s="2">
        <f t="shared" si="1"/>
        <v>0.57000000000698492</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451915.89</v>
      </c>
      <c r="D212" s="1">
        <f>'PR-RAS'!E216</f>
        <v>510588.46</v>
      </c>
      <c r="E212" s="1">
        <v>0</v>
      </c>
      <c r="F212" s="1">
        <v>0</v>
      </c>
      <c r="G212" s="2">
        <f t="shared" si="0"/>
        <v>310822.58291</v>
      </c>
      <c r="H212" s="2">
        <f t="shared" si="1"/>
        <v>0.57000000000698492</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451915.89</v>
      </c>
      <c r="D214" s="1">
        <f>'PR-RAS'!E218</f>
        <v>510588.46</v>
      </c>
      <c r="E214" s="1">
        <v>0</v>
      </c>
      <c r="F214" s="1">
        <v>0</v>
      </c>
      <c r="G214" s="2">
        <f t="shared" si="0"/>
        <v>313768.76853</v>
      </c>
      <c r="H214" s="2">
        <f t="shared" si="1"/>
        <v>0.57000000000698492</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17139.48</v>
      </c>
      <c r="D220" s="1">
        <f>'PR-RAS'!E224</f>
        <v>21999.88</v>
      </c>
      <c r="E220" s="1">
        <v>0</v>
      </c>
      <c r="F220" s="1">
        <v>0</v>
      </c>
      <c r="G220" s="2">
        <f t="shared" si="0"/>
        <v>13389.493560000001</v>
      </c>
      <c r="H220" s="2">
        <f t="shared" si="1"/>
        <v>0.59999999999854481</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17139.48</v>
      </c>
      <c r="D227" s="1">
        <f>'PR-RAS'!E231</f>
        <v>21999.88</v>
      </c>
      <c r="E227" s="1">
        <v>0</v>
      </c>
      <c r="F227" s="1">
        <v>0</v>
      </c>
      <c r="G227" s="2">
        <f t="shared" si="0"/>
        <v>13817.468240000002</v>
      </c>
      <c r="H227" s="2">
        <f t="shared" si="1"/>
        <v>0.59999999999854481</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17139.48</v>
      </c>
      <c r="D228" s="1">
        <f>'PR-RAS'!E232</f>
        <v>21999.88</v>
      </c>
      <c r="E228" s="1">
        <v>0</v>
      </c>
      <c r="F228" s="1">
        <v>0</v>
      </c>
      <c r="G228" s="2">
        <f t="shared" si="0"/>
        <v>13878.607480000002</v>
      </c>
      <c r="H228" s="2">
        <f t="shared" si="1"/>
        <v>0.59999999999854481</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416609.67</v>
      </c>
      <c r="D248" s="1">
        <f>'PR-RAS'!E252</f>
        <v>451246.08000000002</v>
      </c>
      <c r="E248" s="1">
        <v>0</v>
      </c>
      <c r="F248" s="1">
        <v>0</v>
      </c>
      <c r="G248" s="2">
        <f t="shared" si="0"/>
        <v>325818.15201000002</v>
      </c>
      <c r="H248" s="2">
        <f t="shared" si="1"/>
        <v>0.41000000003259629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416609.67</v>
      </c>
      <c r="D255" s="1">
        <f>'PR-RAS'!E259</f>
        <v>451246.08000000002</v>
      </c>
      <c r="E255" s="1">
        <v>0</v>
      </c>
      <c r="F255" s="1">
        <v>0</v>
      </c>
      <c r="G255" s="2">
        <f t="shared" si="0"/>
        <v>335051.86482000002</v>
      </c>
      <c r="H255" s="2">
        <f t="shared" si="1"/>
        <v>0.41000000003259629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228952.8</v>
      </c>
      <c r="D256" s="1">
        <f>'PR-RAS'!E260</f>
        <v>258382.66</v>
      </c>
      <c r="E256" s="1">
        <v>0</v>
      </c>
      <c r="F256" s="1">
        <v>0</v>
      </c>
      <c r="G256" s="2">
        <f t="shared" si="0"/>
        <v>190158.12059999999</v>
      </c>
      <c r="H256" s="2">
        <f t="shared" si="1"/>
        <v>0.54000000000814907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187656.87</v>
      </c>
      <c r="D257" s="1">
        <f>'PR-RAS'!E261</f>
        <v>192863.42</v>
      </c>
      <c r="E257" s="1">
        <v>0</v>
      </c>
      <c r="F257" s="1">
        <v>0</v>
      </c>
      <c r="G257" s="2">
        <f t="shared" si="0"/>
        <v>146786.22975999999</v>
      </c>
      <c r="H257" s="2">
        <f t="shared" si="1"/>
        <v>0.5500000000174623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969170</v>
      </c>
      <c r="D259" s="1">
        <f>'PR-RAS'!E263</f>
        <v>1216560.6399999999</v>
      </c>
      <c r="E259" s="1">
        <v>0</v>
      </c>
      <c r="F259" s="1">
        <v>0</v>
      </c>
      <c r="G259" s="2">
        <f t="shared" si="0"/>
        <v>877791.15023999999</v>
      </c>
      <c r="H259" s="2">
        <f t="shared" si="1"/>
        <v>0.36000000010244548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969170</v>
      </c>
      <c r="D260" s="1">
        <f>'PR-RAS'!E264</f>
        <v>1216560.6399999999</v>
      </c>
      <c r="E260" s="1">
        <v>0</v>
      </c>
      <c r="F260" s="1">
        <v>0</v>
      </c>
      <c r="G260" s="2">
        <f t="shared" si="0"/>
        <v>881193.44151999999</v>
      </c>
      <c r="H260" s="2">
        <f t="shared" si="1"/>
        <v>0.36000000010244548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969170</v>
      </c>
      <c r="D261" s="1">
        <f>'PR-RAS'!E265</f>
        <v>1216560.6399999999</v>
      </c>
      <c r="E261" s="1">
        <v>0</v>
      </c>
      <c r="F261" s="1">
        <v>0</v>
      </c>
      <c r="G261" s="2">
        <f t="shared" si="0"/>
        <v>884595.7328</v>
      </c>
      <c r="H261" s="2">
        <f t="shared" si="1"/>
        <v>0.36000000010244548</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3779819.01</v>
      </c>
      <c r="D285" s="1">
        <f>'PR-RAS'!E289</f>
        <v>5479997.9199999999</v>
      </c>
      <c r="E285" s="1">
        <v>0</v>
      </c>
      <c r="F285" s="1">
        <v>0</v>
      </c>
      <c r="G285" s="2">
        <f t="shared" si="8"/>
        <v>4186107.4173999997</v>
      </c>
      <c r="H285" s="2">
        <f t="shared" si="9"/>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4580999.47</v>
      </c>
      <c r="D286" s="1">
        <f>'PR-RAS'!E290</f>
        <v>1891866.83</v>
      </c>
      <c r="E286" s="1">
        <v>0</v>
      </c>
      <c r="F286" s="1">
        <v>0</v>
      </c>
      <c r="G286" s="2">
        <f t="shared" si="8"/>
        <v>2383948.9420499997</v>
      </c>
      <c r="H286" s="2">
        <f t="shared" si="9"/>
        <v>0.63999999966472387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343914.27</v>
      </c>
      <c r="D288" s="1">
        <f>'PR-RAS'!E292</f>
        <v>2923099.54</v>
      </c>
      <c r="E288" s="1">
        <v>0</v>
      </c>
      <c r="F288" s="1">
        <v>0</v>
      </c>
      <c r="G288" s="2">
        <f t="shared" si="8"/>
        <v>1776562.5314499997</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25714.97</v>
      </c>
      <c r="D290" s="1">
        <f>'PR-RAS'!E294</f>
        <v>32602.89</v>
      </c>
      <c r="E290" s="1">
        <v>0</v>
      </c>
      <c r="F290" s="1">
        <v>0</v>
      </c>
      <c r="G290" s="2">
        <f t="shared" si="8"/>
        <v>26276.096749999997</v>
      </c>
      <c r="H290" s="2">
        <f t="shared" si="9"/>
        <v>0.13999999999941792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4079427.12</v>
      </c>
      <c r="D293" s="1">
        <f>'PR-RAS'!E298</f>
        <v>3857876.15</v>
      </c>
      <c r="E293" s="1">
        <v>0</v>
      </c>
      <c r="F293" s="1">
        <v>0</v>
      </c>
      <c r="G293" s="2">
        <f t="shared" si="8"/>
        <v>3444192.3906399999</v>
      </c>
      <c r="H293" s="2">
        <f t="shared" si="9"/>
        <v>0.27000000001862645</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4079427.12</v>
      </c>
      <c r="D294" s="1">
        <f>'PR-RAS'!E299</f>
        <v>3857876.15</v>
      </c>
      <c r="E294" s="1">
        <v>0</v>
      </c>
      <c r="F294" s="1">
        <v>0</v>
      </c>
      <c r="G294" s="2">
        <f t="shared" si="8"/>
        <v>3455987.5700599998</v>
      </c>
      <c r="H294" s="2">
        <f t="shared" si="9"/>
        <v>0.27000000001862645</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4079427.12</v>
      </c>
      <c r="D295" s="1">
        <f>'PR-RAS'!E300</f>
        <v>3857876.15</v>
      </c>
      <c r="E295" s="1">
        <v>0</v>
      </c>
      <c r="F295" s="1">
        <v>0</v>
      </c>
      <c r="G295" s="2">
        <f t="shared" si="8"/>
        <v>3467782.7494799998</v>
      </c>
      <c r="H295" s="2">
        <f t="shared" si="9"/>
        <v>0.27000000001862645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4079427.12</v>
      </c>
      <c r="D296" s="1">
        <f>'PR-RAS'!E301</f>
        <v>3857876.15</v>
      </c>
      <c r="E296" s="1">
        <v>0</v>
      </c>
      <c r="F296" s="1">
        <v>0</v>
      </c>
      <c r="G296" s="2">
        <f t="shared" si="8"/>
        <v>3479577.9288999997</v>
      </c>
      <c r="H296" s="2">
        <f t="shared" si="9"/>
        <v>0.27000000001862645</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4673240.1399999997</v>
      </c>
      <c r="D345" s="1">
        <f>'PR-RAS'!E350</f>
        <v>7024744.8799999999</v>
      </c>
      <c r="E345" s="1">
        <v>0</v>
      </c>
      <c r="F345" s="1">
        <v>0</v>
      </c>
      <c r="G345" s="2">
        <f t="shared" si="8"/>
        <v>6440619.0855999989</v>
      </c>
      <c r="H345" s="2">
        <f t="shared" si="9"/>
        <v>0.25999999977648258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4673240.1399999997</v>
      </c>
      <c r="D358" s="1">
        <f>'PR-RAS'!E363</f>
        <v>7024744.8799999999</v>
      </c>
      <c r="E358" s="1">
        <v>0</v>
      </c>
      <c r="F358" s="1">
        <v>0</v>
      </c>
      <c r="G358" s="2">
        <f t="shared" si="8"/>
        <v>6684014.5742999995</v>
      </c>
      <c r="H358" s="2">
        <f t="shared" si="9"/>
        <v>0.25999999977648258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3363942.5</v>
      </c>
      <c r="D359" s="1">
        <f>'PR-RAS'!E364</f>
        <v>6692925.4299999997</v>
      </c>
      <c r="E359" s="1">
        <v>0</v>
      </c>
      <c r="F359" s="1">
        <v>0</v>
      </c>
      <c r="G359" s="2">
        <f t="shared" si="8"/>
        <v>5996426.0228799991</v>
      </c>
      <c r="H359" s="2">
        <f t="shared" si="9"/>
        <v>0.92999999970197678</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3363942.5</v>
      </c>
      <c r="D363" s="1">
        <f>'PR-RAS'!E368</f>
        <v>6692925.4299999997</v>
      </c>
      <c r="E363" s="1">
        <v>0</v>
      </c>
      <c r="F363" s="1">
        <v>0</v>
      </c>
      <c r="G363" s="2">
        <f t="shared" si="8"/>
        <v>6063425.1963199992</v>
      </c>
      <c r="H363" s="2">
        <f t="shared" si="9"/>
        <v>0.92999999970197678</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993533.1</v>
      </c>
      <c r="D364" s="1">
        <f>'PR-RAS'!E369</f>
        <v>119327.12</v>
      </c>
      <c r="E364" s="1">
        <v>0</v>
      </c>
      <c r="F364" s="1">
        <v>0</v>
      </c>
      <c r="G364" s="2">
        <f t="shared" si="8"/>
        <v>447284.00441999995</v>
      </c>
      <c r="H364" s="2">
        <f t="shared" si="9"/>
        <v>0.21999999997206032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19690.02</v>
      </c>
      <c r="D365" s="1">
        <f>'PR-RAS'!E370</f>
        <v>15498.63</v>
      </c>
      <c r="E365" s="1">
        <v>0</v>
      </c>
      <c r="F365" s="1">
        <v>0</v>
      </c>
      <c r="G365" s="2">
        <f t="shared" si="8"/>
        <v>18450.16992</v>
      </c>
      <c r="H365" s="2">
        <f t="shared" si="9"/>
        <v>0.39000000000123691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163646.99</v>
      </c>
      <c r="D369" s="1">
        <f>'PR-RAS'!E374</f>
        <v>52175.199999999997</v>
      </c>
      <c r="E369" s="1">
        <v>0</v>
      </c>
      <c r="F369" s="1">
        <v>0</v>
      </c>
      <c r="G369" s="2">
        <f t="shared" si="8"/>
        <v>98623.039520000006</v>
      </c>
      <c r="H369" s="2">
        <f t="shared" si="9"/>
        <v>0.21000000000640284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770986.09</v>
      </c>
      <c r="D370" s="1">
        <f>'PR-RAS'!E375</f>
        <v>3109.8</v>
      </c>
      <c r="E370" s="1">
        <v>0</v>
      </c>
      <c r="F370" s="1">
        <v>0</v>
      </c>
      <c r="G370" s="2">
        <f t="shared" si="8"/>
        <v>286788.89960999996</v>
      </c>
      <c r="H370" s="2">
        <f t="shared" si="9"/>
        <v>0.28999999996722181</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39210</v>
      </c>
      <c r="D371" s="1">
        <f>'PR-RAS'!E376</f>
        <v>48543.49</v>
      </c>
      <c r="E371" s="1">
        <v>0</v>
      </c>
      <c r="F371" s="1">
        <v>0</v>
      </c>
      <c r="G371" s="2">
        <f t="shared" si="8"/>
        <v>50429.88259999999</v>
      </c>
      <c r="H371" s="2">
        <f t="shared" si="9"/>
        <v>0.48999999999796273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49644.61</v>
      </c>
      <c r="D373" s="1">
        <f>'PR-RAS'!E378</f>
        <v>16000</v>
      </c>
      <c r="E373" s="1">
        <v>0</v>
      </c>
      <c r="F373" s="1">
        <v>0</v>
      </c>
      <c r="G373" s="2">
        <f t="shared" si="8"/>
        <v>30371.79492</v>
      </c>
      <c r="H373" s="2">
        <f t="shared" si="9"/>
        <v>0.38999999999941792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18519.61</v>
      </c>
      <c r="D374" s="1">
        <f>'PR-RAS'!E379</f>
        <v>16000</v>
      </c>
      <c r="E374" s="1">
        <v>0</v>
      </c>
      <c r="F374" s="1">
        <v>0</v>
      </c>
      <c r="G374" s="2">
        <f t="shared" si="8"/>
        <v>18843.81453</v>
      </c>
      <c r="H374" s="2">
        <f t="shared" si="9"/>
        <v>0.38999999999941792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31125</v>
      </c>
      <c r="D376" s="1">
        <f>'PR-RAS'!E381</f>
        <v>0</v>
      </c>
      <c r="E376" s="1">
        <v>0</v>
      </c>
      <c r="F376" s="1">
        <v>0</v>
      </c>
      <c r="G376" s="2">
        <f t="shared" si="8"/>
        <v>11671.875</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114125.53</v>
      </c>
      <c r="E378" s="1">
        <v>0</v>
      </c>
      <c r="F378" s="1">
        <v>0</v>
      </c>
      <c r="G378" s="2">
        <f t="shared" si="8"/>
        <v>86050.649619999997</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114125.53</v>
      </c>
      <c r="E382" s="1">
        <v>0</v>
      </c>
      <c r="F382" s="1">
        <v>0</v>
      </c>
      <c r="G382" s="2">
        <f t="shared" si="8"/>
        <v>86963.653860000006</v>
      </c>
      <c r="H382" s="2">
        <f t="shared" si="9"/>
        <v>0.47000000000116415</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266119.93</v>
      </c>
      <c r="D386" s="1">
        <f>'PR-RAS'!E391</f>
        <v>82366.8</v>
      </c>
      <c r="E386" s="1">
        <v>0</v>
      </c>
      <c r="F386" s="1">
        <v>0</v>
      </c>
      <c r="G386" s="2">
        <f t="shared" si="8"/>
        <v>165878.60905000003</v>
      </c>
      <c r="H386" s="2">
        <f t="shared" si="9"/>
        <v>0.27000000000407454</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4797.5</v>
      </c>
      <c r="D388" s="1">
        <f>'PR-RAS'!E393</f>
        <v>303.75</v>
      </c>
      <c r="E388" s="1">
        <v>0</v>
      </c>
      <c r="F388" s="1">
        <v>0</v>
      </c>
      <c r="G388" s="2">
        <f t="shared" si="8"/>
        <v>2091.7350000000001</v>
      </c>
      <c r="H388" s="2">
        <f t="shared" si="9"/>
        <v>0.75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261322.43</v>
      </c>
      <c r="D390" s="1">
        <f>'PR-RAS'!E395</f>
        <v>82063.05</v>
      </c>
      <c r="E390" s="1">
        <v>0</v>
      </c>
      <c r="F390" s="1">
        <v>0</v>
      </c>
      <c r="G390" s="2">
        <f t="shared" si="8"/>
        <v>165499.47817000002</v>
      </c>
      <c r="H390" s="2">
        <f t="shared" si="9"/>
        <v>0.47999999999592546</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593813.01999999955</v>
      </c>
      <c r="D403" s="1">
        <f>'PR-RAS'!E408</f>
        <v>3166868.73</v>
      </c>
      <c r="E403" s="1">
        <v>0</v>
      </c>
      <c r="F403" s="1">
        <v>0</v>
      </c>
      <c r="G403" s="2">
        <f t="shared" si="8"/>
        <v>2784875.2929599998</v>
      </c>
      <c r="H403" s="2">
        <f t="shared" si="9"/>
        <v>0.28999999957159162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1388805.53</v>
      </c>
      <c r="E404" s="1">
        <v>0</v>
      </c>
      <c r="F404" s="1">
        <v>0</v>
      </c>
      <c r="G404" s="2">
        <f t="shared" si="8"/>
        <v>1119377.2571800002</v>
      </c>
      <c r="H404" s="2">
        <f t="shared" si="9"/>
        <v>0.46999999997206032</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19195.650000000001</v>
      </c>
      <c r="D405" s="1">
        <f>'PR-RAS'!E410</f>
        <v>0</v>
      </c>
      <c r="E405" s="1">
        <v>0</v>
      </c>
      <c r="F405" s="1">
        <v>0</v>
      </c>
      <c r="G405" s="2">
        <f t="shared" si="8"/>
        <v>7755.0426000000007</v>
      </c>
      <c r="H405" s="2">
        <f t="shared" si="9"/>
        <v>0.34999999999854481</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12440245.6</v>
      </c>
      <c r="D407" s="1">
        <f>'PR-RAS'!E412</f>
        <v>11229740.9</v>
      </c>
      <c r="E407" s="1">
        <v>0</v>
      </c>
      <c r="F407" s="1">
        <v>0</v>
      </c>
      <c r="G407" s="2">
        <f t="shared" si="8"/>
        <v>14169289.3244</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8453059.1499999985</v>
      </c>
      <c r="D408" s="1">
        <f>'PR-RAS'!E413</f>
        <v>12504742.800000001</v>
      </c>
      <c r="E408" s="1">
        <v>0</v>
      </c>
      <c r="F408" s="1">
        <v>0</v>
      </c>
      <c r="G408" s="2">
        <f t="shared" si="8"/>
        <v>13619255.713249998</v>
      </c>
      <c r="H408" s="2">
        <f t="shared" si="9"/>
        <v>0.34999999776482582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3987186.4500000011</v>
      </c>
      <c r="D409" s="1">
        <f>'PR-RAS'!E414</f>
        <v>0</v>
      </c>
      <c r="E409" s="1">
        <v>0</v>
      </c>
      <c r="F409" s="1">
        <v>0</v>
      </c>
      <c r="G409" s="2">
        <f t="shared" si="8"/>
        <v>1626772.0716000004</v>
      </c>
      <c r="H409" s="2">
        <f t="shared" si="9"/>
        <v>0.45000000111758709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1275001.9000000004</v>
      </c>
      <c r="E410" s="1">
        <v>0</v>
      </c>
      <c r="F410" s="1">
        <v>0</v>
      </c>
      <c r="G410" s="2">
        <f t="shared" si="8"/>
        <v>1042951.5542000002</v>
      </c>
      <c r="H410" s="2">
        <f t="shared" si="9"/>
        <v>9.999999962747097E-2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324718.62</v>
      </c>
      <c r="D411" s="1">
        <f>'PR-RAS'!E416</f>
        <v>4311905.07</v>
      </c>
      <c r="E411" s="1">
        <v>0</v>
      </c>
      <c r="F411" s="1">
        <v>0</v>
      </c>
      <c r="G411" s="2">
        <f t="shared" si="8"/>
        <v>3668896.7915999996</v>
      </c>
      <c r="H411" s="2">
        <f t="shared" si="9"/>
        <v>0.45000000030267984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25714.97</v>
      </c>
      <c r="D413" s="1">
        <f>'PR-RAS'!E418</f>
        <v>32602.89</v>
      </c>
      <c r="E413" s="1">
        <v>0</v>
      </c>
      <c r="F413" s="1">
        <v>0</v>
      </c>
      <c r="G413" s="2">
        <f t="shared" si="8"/>
        <v>37459.348999999995</v>
      </c>
      <c r="H413" s="2">
        <f t="shared" si="9"/>
        <v>0.13999999999941792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159.26</v>
      </c>
      <c r="D414" s="1">
        <f>'PR-RAS'!E420</f>
        <v>0</v>
      </c>
      <c r="E414" s="1">
        <v>0</v>
      </c>
      <c r="F414" s="1">
        <v>0</v>
      </c>
      <c r="G414" s="2">
        <f t="shared" si="8"/>
        <v>65.774379999999994</v>
      </c>
      <c r="H414" s="2">
        <f t="shared" si="9"/>
        <v>0.25999999999999091</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159.26</v>
      </c>
      <c r="D415" s="1">
        <f>'PR-RAS'!E421</f>
        <v>0</v>
      </c>
      <c r="E415" s="1">
        <v>0</v>
      </c>
      <c r="F415" s="1">
        <v>0</v>
      </c>
      <c r="G415" s="2">
        <f t="shared" si="8"/>
        <v>65.933639999999997</v>
      </c>
      <c r="H415" s="2">
        <f t="shared" si="9"/>
        <v>0.25999999999999091</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159.26</v>
      </c>
      <c r="D421" s="1">
        <f>'PR-RAS'!E427</f>
        <v>0</v>
      </c>
      <c r="E421" s="1">
        <v>0</v>
      </c>
      <c r="F421" s="1">
        <v>0</v>
      </c>
      <c r="G421" s="2">
        <f t="shared" si="8"/>
        <v>66.889199999999988</v>
      </c>
      <c r="H421" s="2">
        <f t="shared" si="9"/>
        <v>0.25999999999999091</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159.26</v>
      </c>
      <c r="D422" s="1">
        <f>'PR-RAS'!E428</f>
        <v>0</v>
      </c>
      <c r="E422" s="1">
        <v>0</v>
      </c>
      <c r="F422" s="1">
        <v>0</v>
      </c>
      <c r="G422" s="2">
        <f t="shared" si="8"/>
        <v>67.048459999999992</v>
      </c>
      <c r="H422" s="2">
        <f t="shared" si="9"/>
        <v>0.25999999999999091</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249807.3</v>
      </c>
      <c r="D522" s="1">
        <f>'PR-RAS'!E528</f>
        <v>217814.2</v>
      </c>
      <c r="E522" s="1">
        <v>0</v>
      </c>
      <c r="F522" s="1">
        <v>0</v>
      </c>
      <c r="G522" s="2">
        <f t="shared" ref="G522:G809" si="10">(B522/1000)*(C522*1+D522*2)</f>
        <v>357111.99969999999</v>
      </c>
      <c r="H522" s="2">
        <f t="shared" ref="H522:H809" si="11">ABS(C522-ROUND(C522,0))+ABS(D522-ROUND(D522,0))</f>
        <v>0.5</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249807.3</v>
      </c>
      <c r="D587" s="1">
        <f>'PR-RAS'!E593</f>
        <v>217814.2</v>
      </c>
      <c r="E587" s="1">
        <v>0</v>
      </c>
      <c r="F587" s="1">
        <v>0</v>
      </c>
      <c r="G587" s="2">
        <f t="shared" si="10"/>
        <v>401665.32019999996</v>
      </c>
      <c r="H587" s="2">
        <f t="shared" si="11"/>
        <v>0.5</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214827.22</v>
      </c>
      <c r="D599" s="1">
        <f>'PR-RAS'!E605</f>
        <v>217810.64</v>
      </c>
      <c r="E599" s="1">
        <v>0</v>
      </c>
      <c r="F599" s="1">
        <v>0</v>
      </c>
      <c r="G599" s="2">
        <f t="shared" si="10"/>
        <v>388968.20299999998</v>
      </c>
      <c r="H599" s="2">
        <f t="shared" si="11"/>
        <v>0.57999999998719431</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214827.22</v>
      </c>
      <c r="D600" s="1">
        <f>'PR-RAS'!E606</f>
        <v>217810.64</v>
      </c>
      <c r="E600" s="1">
        <v>0</v>
      </c>
      <c r="F600" s="1">
        <v>0</v>
      </c>
      <c r="G600" s="2">
        <f t="shared" si="10"/>
        <v>389618.65149999998</v>
      </c>
      <c r="H600" s="2">
        <f t="shared" si="11"/>
        <v>0.57999999998719431</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34980.080000000002</v>
      </c>
      <c r="D611" s="1">
        <f>'PR-RAS'!E617</f>
        <v>3.56</v>
      </c>
      <c r="E611" s="1">
        <v>0</v>
      </c>
      <c r="F611" s="1">
        <v>0</v>
      </c>
      <c r="G611" s="2">
        <f t="shared" si="10"/>
        <v>21342.192000000003</v>
      </c>
      <c r="H611" s="2">
        <f t="shared" si="11"/>
        <v>0.52000000000174618</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34980.080000000002</v>
      </c>
      <c r="D612" s="1">
        <f>'PR-RAS'!E618</f>
        <v>3.56</v>
      </c>
      <c r="E612" s="1">
        <v>0</v>
      </c>
      <c r="F612" s="1">
        <v>0</v>
      </c>
      <c r="G612" s="2">
        <f t="shared" si="10"/>
        <v>21377.179200000002</v>
      </c>
      <c r="H612" s="2">
        <f t="shared" si="11"/>
        <v>0.52000000000174618</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249648.03999999998</v>
      </c>
      <c r="D630" s="1">
        <f>'PR-RAS'!E636</f>
        <v>217814.2</v>
      </c>
      <c r="E630" s="1">
        <v>0</v>
      </c>
      <c r="F630" s="1">
        <v>0</v>
      </c>
      <c r="G630" s="2">
        <f t="shared" si="10"/>
        <v>431038.88075999997</v>
      </c>
      <c r="H630" s="2">
        <f t="shared" si="11"/>
        <v>0.23999999999068677</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249648.04</v>
      </c>
      <c r="E632" s="1">
        <v>0</v>
      </c>
      <c r="F632" s="1">
        <v>0</v>
      </c>
      <c r="G632" s="2">
        <f t="shared" si="10"/>
        <v>315055.82647999999</v>
      </c>
      <c r="H632" s="2">
        <f t="shared" si="11"/>
        <v>4.0000000008149073E-2</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12440404.859999999</v>
      </c>
      <c r="D633" s="1">
        <f>'PR-RAS'!E639</f>
        <v>11229740.9</v>
      </c>
      <c r="E633" s="1">
        <v>0</v>
      </c>
      <c r="F633" s="1">
        <v>0</v>
      </c>
      <c r="G633" s="2">
        <f t="shared" si="10"/>
        <v>22056728.369119998</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8702866.4499999993</v>
      </c>
      <c r="D634" s="1">
        <f>'PR-RAS'!E640</f>
        <v>12722557</v>
      </c>
      <c r="E634" s="1">
        <v>0</v>
      </c>
      <c r="F634" s="1">
        <v>0</v>
      </c>
      <c r="G634" s="2">
        <f t="shared" si="10"/>
        <v>21615671.624850001</v>
      </c>
      <c r="H634" s="2">
        <f t="shared" si="11"/>
        <v>0.44999999925494194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3737538.41</v>
      </c>
      <c r="D635" s="1">
        <f>'PR-RAS'!E641</f>
        <v>0</v>
      </c>
      <c r="E635" s="1">
        <v>0</v>
      </c>
      <c r="F635" s="1">
        <v>0</v>
      </c>
      <c r="G635" s="2">
        <f t="shared" si="10"/>
        <v>2369599.35194</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1492816.0999999996</v>
      </c>
      <c r="E636" s="1">
        <v>0</v>
      </c>
      <c r="F636" s="1">
        <v>0</v>
      </c>
      <c r="G636" s="2">
        <f t="shared" si="10"/>
        <v>1895876.4469999995</v>
      </c>
      <c r="H636" s="2">
        <f t="shared" si="11"/>
        <v>9.999999962747097E-2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324718.62</v>
      </c>
      <c r="D637" s="1">
        <f>'PR-RAS'!E643</f>
        <v>4062257.0300000003</v>
      </c>
      <c r="E637" s="1">
        <v>0</v>
      </c>
      <c r="F637" s="1">
        <v>0</v>
      </c>
      <c r="G637" s="2">
        <f t="shared" si="10"/>
        <v>5373711.9844800001</v>
      </c>
      <c r="H637" s="2">
        <f t="shared" si="11"/>
        <v>0.41000000026542693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4062257.0300000003</v>
      </c>
      <c r="D639" s="1">
        <f>'PR-RAS'!E645</f>
        <v>2569440.9300000006</v>
      </c>
      <c r="E639" s="1">
        <v>0</v>
      </c>
      <c r="F639" s="1">
        <v>0</v>
      </c>
      <c r="G639" s="2">
        <f t="shared" si="10"/>
        <v>5870326.6118200002</v>
      </c>
      <c r="H639" s="2">
        <f t="shared" si="11"/>
        <v>9.999999962747097E-2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94350.05</v>
      </c>
      <c r="E641" s="1">
        <v>0</v>
      </c>
      <c r="F641" s="1">
        <v>0</v>
      </c>
      <c r="G641" s="2">
        <f t="shared" si="10"/>
        <v>120768.06400000001</v>
      </c>
      <c r="H641" s="2">
        <f t="shared" si="11"/>
        <v>5.0000000002910383E-2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864938.58</v>
      </c>
      <c r="D642" s="1">
        <f>'PR-RAS'!E649</f>
        <v>5057406.59</v>
      </c>
      <c r="E642" s="1">
        <v>0</v>
      </c>
      <c r="F642" s="1">
        <v>0</v>
      </c>
      <c r="G642" s="2">
        <f t="shared" si="10"/>
        <v>7038020.8781599998</v>
      </c>
      <c r="H642" s="2">
        <f t="shared" si="11"/>
        <v>0.83000000019092113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15413237.73</v>
      </c>
      <c r="D643" s="1">
        <f>'PR-RAS'!E650</f>
        <v>12829024.84</v>
      </c>
      <c r="E643" s="1">
        <v>0</v>
      </c>
      <c r="F643" s="1">
        <v>0</v>
      </c>
      <c r="G643" s="2">
        <f t="shared" si="10"/>
        <v>26367766.517219998</v>
      </c>
      <c r="H643" s="2">
        <f t="shared" si="11"/>
        <v>0.42999999970197678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11220769.720000001</v>
      </c>
      <c r="D644" s="1">
        <f>'PR-RAS'!E651</f>
        <v>13829151.130000001</v>
      </c>
      <c r="E644" s="1">
        <v>0</v>
      </c>
      <c r="F644" s="1">
        <v>0</v>
      </c>
      <c r="G644" s="2">
        <f t="shared" si="10"/>
        <v>24999243.283140004</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5057406.59</v>
      </c>
      <c r="D645" s="1">
        <f>'PR-RAS'!E652</f>
        <v>4057280.2999999989</v>
      </c>
      <c r="E645" s="1">
        <v>0</v>
      </c>
      <c r="F645" s="1">
        <v>0</v>
      </c>
      <c r="G645" s="2">
        <f t="shared" si="10"/>
        <v>8482746.8703599982</v>
      </c>
      <c r="H645" s="2">
        <f t="shared" si="11"/>
        <v>0.70999999903142452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6</v>
      </c>
      <c r="D646" s="1">
        <f>'PR-RAS'!E653</f>
        <v>16</v>
      </c>
      <c r="E646" s="1">
        <v>0</v>
      </c>
      <c r="F646" s="1">
        <v>0</v>
      </c>
      <c r="G646" s="2">
        <f t="shared" si="10"/>
        <v>24.51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41</v>
      </c>
      <c r="D647" s="1">
        <f>'PR-RAS'!E654</f>
        <v>55</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v>
      </c>
      <c r="D648" s="1">
        <f>'PR-RAS'!E655</f>
        <v>16</v>
      </c>
      <c r="E648" s="1">
        <v>0</v>
      </c>
      <c r="F648" s="1">
        <v>0</v>
      </c>
      <c r="G648" s="2">
        <f t="shared" si="10"/>
        <v>24.586000000000002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36</v>
      </c>
      <c r="D649" s="1">
        <f>'PR-RAS'!E656</f>
        <v>47</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576823.43999999994</v>
      </c>
      <c r="D654" s="1">
        <f>'PR-RAS'!E661</f>
        <v>1238333.43</v>
      </c>
      <c r="E654" s="1">
        <v>0</v>
      </c>
      <c r="F654" s="1">
        <v>0</v>
      </c>
      <c r="G654" s="2">
        <f t="shared" si="10"/>
        <v>1993929.1658999999</v>
      </c>
      <c r="H654" s="2">
        <f t="shared" si="11"/>
        <v>0.86999999987892807</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1327.23</v>
      </c>
      <c r="D655" s="1">
        <f>'PR-RAS'!E662</f>
        <v>0</v>
      </c>
      <c r="E655" s="1">
        <v>0</v>
      </c>
      <c r="F655" s="1">
        <v>0</v>
      </c>
      <c r="G655" s="2">
        <f t="shared" si="10"/>
        <v>868.00842</v>
      </c>
      <c r="H655" s="2">
        <f t="shared" si="11"/>
        <v>0.23000000000001819</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2851214.21</v>
      </c>
      <c r="D658" s="1">
        <f>'PR-RAS'!E665</f>
        <v>178808.55</v>
      </c>
      <c r="E658" s="1">
        <v>0</v>
      </c>
      <c r="F658" s="1">
        <v>0</v>
      </c>
      <c r="G658" s="2">
        <f t="shared" si="10"/>
        <v>2108202.1706699999</v>
      </c>
      <c r="H658" s="2">
        <f t="shared" si="11"/>
        <v>0.65999999997438863</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216680</v>
      </c>
      <c r="D659" s="1">
        <f>'PR-RAS'!E666</f>
        <v>105000</v>
      </c>
      <c r="E659" s="1">
        <v>0</v>
      </c>
      <c r="F659" s="1">
        <v>0</v>
      </c>
      <c r="G659" s="2">
        <f t="shared" si="10"/>
        <v>280755.44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4184.3999999999996</v>
      </c>
      <c r="D668" s="1">
        <f>'PR-RAS'!E675</f>
        <v>3525.4</v>
      </c>
      <c r="E668" s="1">
        <v>0</v>
      </c>
      <c r="F668" s="1">
        <v>0</v>
      </c>
      <c r="G668" s="2">
        <f t="shared" si="10"/>
        <v>7493.8784000000005</v>
      </c>
      <c r="H668" s="2">
        <f t="shared" si="11"/>
        <v>0.79999999999972715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27281.360000000001</v>
      </c>
      <c r="D690" s="1">
        <f>'PR-RAS'!E697</f>
        <v>0</v>
      </c>
      <c r="E690" s="1">
        <v>0</v>
      </c>
      <c r="F690" s="1">
        <v>0</v>
      </c>
      <c r="G690" s="2">
        <f t="shared" si="10"/>
        <v>18796.857039999999</v>
      </c>
      <c r="H690" s="2">
        <f t="shared" si="11"/>
        <v>0.36000000000058208</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811535.71</v>
      </c>
      <c r="D691" s="1">
        <f>'PR-RAS'!E698</f>
        <v>456674.68</v>
      </c>
      <c r="E691" s="1">
        <v>0</v>
      </c>
      <c r="F691" s="1">
        <v>0</v>
      </c>
      <c r="G691" s="2">
        <f t="shared" si="10"/>
        <v>1190170.6982999998</v>
      </c>
      <c r="H691" s="2">
        <f t="shared" si="11"/>
        <v>0.61000000004423782</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177831.85</v>
      </c>
      <c r="D703" s="1">
        <f>'PR-RAS'!E710</f>
        <v>189771.08</v>
      </c>
      <c r="E703" s="1">
        <v>0</v>
      </c>
      <c r="F703" s="1">
        <v>0</v>
      </c>
      <c r="G703" s="2">
        <f t="shared" si="10"/>
        <v>391276.55501999997</v>
      </c>
      <c r="H703" s="2">
        <f t="shared" si="11"/>
        <v>0.22999999998137355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1783.44</v>
      </c>
      <c r="D715" s="1">
        <f>'PR-RAS'!E722</f>
        <v>447.92</v>
      </c>
      <c r="E715" s="1">
        <v>0</v>
      </c>
      <c r="F715" s="1">
        <v>0</v>
      </c>
      <c r="G715" s="2">
        <f t="shared" si="10"/>
        <v>1913.0059200000001</v>
      </c>
      <c r="H715" s="2">
        <f t="shared" si="11"/>
        <v>0.52000000000003865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2775</v>
      </c>
      <c r="D719" s="1">
        <f>'PR-RAS'!E726</f>
        <v>3948.55</v>
      </c>
      <c r="E719" s="1">
        <v>0</v>
      </c>
      <c r="F719" s="1">
        <v>0</v>
      </c>
      <c r="G719" s="2">
        <f t="shared" si="10"/>
        <v>7662.5677999999998</v>
      </c>
      <c r="H719" s="2">
        <f t="shared" si="11"/>
        <v>0.4499999999998181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27104.11</v>
      </c>
      <c r="D735" s="1">
        <f>'PR-RAS'!E742</f>
        <v>24124.11</v>
      </c>
      <c r="E735" s="1">
        <v>0</v>
      </c>
      <c r="F735" s="1">
        <v>0</v>
      </c>
      <c r="G735" s="2">
        <f t="shared" si="10"/>
        <v>55308.610220000002</v>
      </c>
      <c r="H735" s="2">
        <f t="shared" si="11"/>
        <v>0.22000000000116415</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17139.48</v>
      </c>
      <c r="D754" s="1">
        <f>'PR-RAS'!E761</f>
        <v>21999.88</v>
      </c>
      <c r="E754" s="1">
        <v>0</v>
      </c>
      <c r="F754" s="1">
        <v>0</v>
      </c>
      <c r="G754" s="2">
        <f t="shared" si="10"/>
        <v>46037.847720000005</v>
      </c>
      <c r="H754" s="2">
        <f t="shared" si="11"/>
        <v>0.59999999999854481</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228952.8</v>
      </c>
      <c r="D816" s="1">
        <f>'PR-RAS'!E823</f>
        <v>258382.66</v>
      </c>
      <c r="E816" s="1">
        <v>0</v>
      </c>
      <c r="F816" s="1">
        <v>0</v>
      </c>
      <c r="G816" s="2">
        <f t="shared" si="18"/>
        <v>607760.26779999991</v>
      </c>
      <c r="H816" s="2">
        <f t="shared" si="19"/>
        <v>0.54000000000814907</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187656.87</v>
      </c>
      <c r="D817" s="1">
        <f>'PR-RAS'!E824</f>
        <v>192863.42</v>
      </c>
      <c r="E817" s="1">
        <v>0</v>
      </c>
      <c r="F817" s="1">
        <v>0</v>
      </c>
      <c r="G817" s="2">
        <f t="shared" si="18"/>
        <v>467881.10735999997</v>
      </c>
      <c r="H817" s="2">
        <f t="shared" si="19"/>
        <v>0.5500000000174623</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217810.64</v>
      </c>
      <c r="E946" s="1">
        <v>0</v>
      </c>
      <c r="F946" s="1">
        <v>0</v>
      </c>
      <c r="G946" s="2">
        <f t="shared" si="18"/>
        <v>411662.10960000003</v>
      </c>
      <c r="H946" s="2">
        <f t="shared" si="19"/>
        <v>0.35999999998603016</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34980.080000000002</v>
      </c>
      <c r="D961" s="1">
        <f>'PR-RAS'!E968</f>
        <v>3.56</v>
      </c>
      <c r="E961" s="1">
        <v>0</v>
      </c>
      <c r="F961" s="1">
        <v>0</v>
      </c>
      <c r="G961" s="2">
        <f t="shared" si="18"/>
        <v>33587.712</v>
      </c>
      <c r="H961" s="2">
        <f t="shared" si="19"/>
        <v>0.52000000000174618</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35387429.609999999</v>
      </c>
      <c r="D984" s="6">
        <f>BILANCA!E6</f>
        <v>47213715.240000002</v>
      </c>
      <c r="E984" s="6">
        <v>0</v>
      </c>
      <c r="F984" s="6">
        <v>0</v>
      </c>
      <c r="G984" s="7">
        <f t="shared" ref="G984:G1241" si="22">B984/1000*C984+B984/500*D984</f>
        <v>129814.86009</v>
      </c>
      <c r="H984" s="7">
        <f t="shared" si="19"/>
        <v>0.63000000268220901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28625445.369999997</v>
      </c>
      <c r="D985" s="1">
        <f>BILANCA!E7</f>
        <v>40799943.530000001</v>
      </c>
      <c r="E985" s="1">
        <v>0</v>
      </c>
      <c r="F985" s="1">
        <v>0</v>
      </c>
      <c r="G985" s="2">
        <f t="shared" si="22"/>
        <v>220450.66486000002</v>
      </c>
      <c r="H985" s="2">
        <f t="shared" si="19"/>
        <v>0.83999999612569809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13727315.93</v>
      </c>
      <c r="D986" s="1">
        <f>BILANCA!E8</f>
        <v>2006241.7</v>
      </c>
      <c r="E986" s="1">
        <v>0</v>
      </c>
      <c r="F986" s="1">
        <v>0</v>
      </c>
      <c r="G986" s="2">
        <f t="shared" si="22"/>
        <v>53219.397989999998</v>
      </c>
      <c r="H986" s="2">
        <f t="shared" si="19"/>
        <v>0.37000000034458935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13727315.93</v>
      </c>
      <c r="D987" s="1">
        <f>BILANCA!E9</f>
        <v>2006241.7</v>
      </c>
      <c r="E987" s="1">
        <v>0</v>
      </c>
      <c r="F987" s="1">
        <v>0</v>
      </c>
      <c r="G987" s="2">
        <f t="shared" si="22"/>
        <v>70959.197320000007</v>
      </c>
      <c r="H987" s="2">
        <f t="shared" si="19"/>
        <v>0.37000000034458935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14898129.439999999</v>
      </c>
      <c r="D990" s="1">
        <f>BILANCA!E12</f>
        <v>38793701.829999998</v>
      </c>
      <c r="E990" s="1">
        <v>0</v>
      </c>
      <c r="F990" s="1">
        <v>0</v>
      </c>
      <c r="G990" s="2">
        <f t="shared" si="22"/>
        <v>647398.7317</v>
      </c>
      <c r="H990" s="2">
        <f t="shared" si="19"/>
        <v>0.6100000012665987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13791839.149999999</v>
      </c>
      <c r="D991" s="1">
        <f>BILANCA!E13</f>
        <v>37634856.739999995</v>
      </c>
      <c r="E991" s="1">
        <v>0</v>
      </c>
      <c r="F991" s="1">
        <v>0</v>
      </c>
      <c r="G991" s="2">
        <f t="shared" si="22"/>
        <v>712492.42103999993</v>
      </c>
      <c r="H991" s="2">
        <f t="shared" si="19"/>
        <v>0.41000000387430191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1914693.47</v>
      </c>
      <c r="D993" s="1">
        <f>BILANCA!E15</f>
        <v>1914693.47</v>
      </c>
      <c r="E993" s="1">
        <v>0</v>
      </c>
      <c r="F993" s="1">
        <v>0</v>
      </c>
      <c r="G993" s="2">
        <f t="shared" si="22"/>
        <v>57440.804100000008</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2407391.9900000002</v>
      </c>
      <c r="D994" s="1">
        <f>BILANCA!E16</f>
        <v>2407391.9900000002</v>
      </c>
      <c r="E994" s="1">
        <v>0</v>
      </c>
      <c r="F994" s="1">
        <v>0</v>
      </c>
      <c r="G994" s="2">
        <f t="shared" si="22"/>
        <v>79443.935670000006</v>
      </c>
      <c r="H994" s="2">
        <f t="shared" si="19"/>
        <v>1.9999999552965164E-2</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14158542.51</v>
      </c>
      <c r="D995" s="1">
        <f>BILANCA!E17</f>
        <v>39711175.159999996</v>
      </c>
      <c r="E995" s="1">
        <v>0</v>
      </c>
      <c r="F995" s="1">
        <v>0</v>
      </c>
      <c r="G995" s="2">
        <f t="shared" si="22"/>
        <v>1122970.7139599998</v>
      </c>
      <c r="H995" s="2">
        <f t="shared" si="19"/>
        <v>0.64999999664723873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4688788.82</v>
      </c>
      <c r="D996" s="1">
        <f>BILANCA!E18</f>
        <v>6398403.8799999999</v>
      </c>
      <c r="E996" s="1">
        <v>0</v>
      </c>
      <c r="F996" s="1">
        <v>0</v>
      </c>
      <c r="G996" s="2">
        <f t="shared" si="22"/>
        <v>227312.75553999998</v>
      </c>
      <c r="H996" s="2">
        <f t="shared" si="19"/>
        <v>0.29999999981373549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561346.96</v>
      </c>
      <c r="D997" s="1">
        <f>BILANCA!E19</f>
        <v>545654.77</v>
      </c>
      <c r="E997" s="1">
        <v>0</v>
      </c>
      <c r="F997" s="1">
        <v>0</v>
      </c>
      <c r="G997" s="2">
        <f t="shared" si="22"/>
        <v>23137.190999999999</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209501.09</v>
      </c>
      <c r="D998" s="1">
        <f>BILANCA!E20</f>
        <v>214893.05</v>
      </c>
      <c r="E998" s="1">
        <v>0</v>
      </c>
      <c r="F998" s="1">
        <v>0</v>
      </c>
      <c r="G998" s="2">
        <f t="shared" si="22"/>
        <v>9589.3078499999992</v>
      </c>
      <c r="H998" s="2">
        <f t="shared" si="19"/>
        <v>0.13999999998486601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21098.53</v>
      </c>
      <c r="D999" s="1">
        <f>BILANCA!E21</f>
        <v>22455.03</v>
      </c>
      <c r="E999" s="1">
        <v>0</v>
      </c>
      <c r="F999" s="1">
        <v>0</v>
      </c>
      <c r="G999" s="2">
        <f t="shared" si="22"/>
        <v>1056.13744</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159229.06</v>
      </c>
      <c r="D1000" s="1">
        <f>BILANCA!E22</f>
        <v>162291.56</v>
      </c>
      <c r="E1000" s="1">
        <v>0</v>
      </c>
      <c r="F1000" s="1">
        <v>0</v>
      </c>
      <c r="G1000" s="2">
        <f t="shared" si="22"/>
        <v>8224.807060000001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186718.11</v>
      </c>
      <c r="D1002" s="1">
        <f>BILANCA!E24</f>
        <v>216004.3</v>
      </c>
      <c r="E1002" s="1">
        <v>0</v>
      </c>
      <c r="F1002" s="1">
        <v>0</v>
      </c>
      <c r="G1002" s="2">
        <f t="shared" si="22"/>
        <v>11755.807489999999</v>
      </c>
      <c r="H1002" s="2">
        <f t="shared" si="19"/>
        <v>0.40999999997438863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5172.3</v>
      </c>
      <c r="E1003" s="1">
        <v>0</v>
      </c>
      <c r="F1003" s="1">
        <v>0</v>
      </c>
      <c r="G1003" s="2">
        <f t="shared" si="22"/>
        <v>206.89200000000002</v>
      </c>
      <c r="H1003" s="2">
        <f t="shared" si="19"/>
        <v>0.3000000000001819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221696.45</v>
      </c>
      <c r="D1004" s="1">
        <f>BILANCA!E26</f>
        <v>274584.12</v>
      </c>
      <c r="E1004" s="1">
        <v>0</v>
      </c>
      <c r="F1004" s="1">
        <v>0</v>
      </c>
      <c r="G1004" s="2">
        <f t="shared" si="22"/>
        <v>16188.158490000002</v>
      </c>
      <c r="H1004" s="2">
        <f t="shared" si="19"/>
        <v>0.57000000000698492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236896.28</v>
      </c>
      <c r="D1006" s="1">
        <f>BILANCA!E28</f>
        <v>349745.59</v>
      </c>
      <c r="E1006" s="1">
        <v>0</v>
      </c>
      <c r="F1006" s="1">
        <v>0</v>
      </c>
      <c r="G1006" s="2">
        <f t="shared" si="22"/>
        <v>21536.91158</v>
      </c>
      <c r="H1006" s="2">
        <f t="shared" si="19"/>
        <v>0.68999999997322448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131089.76999999999</v>
      </c>
      <c r="D1007" s="1">
        <f>BILANCA!E29</f>
        <v>156794.88999999998</v>
      </c>
      <c r="E1007" s="1">
        <v>0</v>
      </c>
      <c r="F1007" s="1">
        <v>0</v>
      </c>
      <c r="G1007" s="2">
        <f t="shared" si="22"/>
        <v>10672.3092</v>
      </c>
      <c r="H1007" s="2">
        <f t="shared" si="19"/>
        <v>0.34000000002561137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109510.38</v>
      </c>
      <c r="D1008" s="1">
        <f>BILANCA!E30</f>
        <v>147635.38</v>
      </c>
      <c r="E1008" s="1">
        <v>0</v>
      </c>
      <c r="F1008" s="1">
        <v>0</v>
      </c>
      <c r="G1008" s="2">
        <f t="shared" si="22"/>
        <v>10119.5285</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117731.86</v>
      </c>
      <c r="D1010" s="1">
        <f>BILANCA!E32</f>
        <v>117731.86</v>
      </c>
      <c r="E1010" s="1">
        <v>0</v>
      </c>
      <c r="F1010" s="1">
        <v>0</v>
      </c>
      <c r="G1010" s="2">
        <f t="shared" si="22"/>
        <v>9536.2806600000004</v>
      </c>
      <c r="H1010" s="2">
        <f t="shared" si="19"/>
        <v>0.27999999999883585</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96152.47</v>
      </c>
      <c r="D1012" s="1">
        <f>BILANCA!E34</f>
        <v>108572.35</v>
      </c>
      <c r="E1012" s="1">
        <v>0</v>
      </c>
      <c r="F1012" s="1">
        <v>0</v>
      </c>
      <c r="G1012" s="2">
        <f t="shared" si="22"/>
        <v>9085.6179300000003</v>
      </c>
      <c r="H1012" s="2">
        <f t="shared" si="19"/>
        <v>0.82000000000698492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10692.41</v>
      </c>
      <c r="D1013" s="1">
        <f>BILANCA!E35</f>
        <v>124348</v>
      </c>
      <c r="E1013" s="1">
        <v>0</v>
      </c>
      <c r="F1013" s="1">
        <v>0</v>
      </c>
      <c r="G1013" s="2">
        <f t="shared" si="22"/>
        <v>7781.6522999999997</v>
      </c>
      <c r="H1013" s="2">
        <f t="shared" si="19"/>
        <v>0.40999999999985448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114125.53</v>
      </c>
      <c r="E1015" s="1">
        <v>0</v>
      </c>
      <c r="F1015" s="1">
        <v>0</v>
      </c>
      <c r="G1015" s="2">
        <f t="shared" si="22"/>
        <v>7304.0339199999999</v>
      </c>
      <c r="H1015" s="2">
        <f t="shared" si="19"/>
        <v>0.47000000000116415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10692.41</v>
      </c>
      <c r="D1017" s="1">
        <f>BILANCA!E39</f>
        <v>10692.41</v>
      </c>
      <c r="E1017" s="1">
        <v>0</v>
      </c>
      <c r="F1017" s="1">
        <v>0</v>
      </c>
      <c r="G1017" s="2">
        <f t="shared" si="22"/>
        <v>1090.62582</v>
      </c>
      <c r="H1017" s="2">
        <f t="shared" si="19"/>
        <v>0.81999999999970896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469.94</v>
      </c>
      <c r="E1018" s="1">
        <v>0</v>
      </c>
      <c r="F1018" s="1">
        <v>0</v>
      </c>
      <c r="G1018" s="2">
        <f t="shared" si="22"/>
        <v>32.895800000000001</v>
      </c>
      <c r="H1018" s="2">
        <f t="shared" si="19"/>
        <v>6.0000000000002274E-2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403161.15000000014</v>
      </c>
      <c r="D1023" s="1">
        <f>BILANCA!E45</f>
        <v>332047.43000000017</v>
      </c>
      <c r="E1023" s="1">
        <v>0</v>
      </c>
      <c r="F1023" s="1">
        <v>0</v>
      </c>
      <c r="G1023" s="2">
        <f t="shared" si="22"/>
        <v>42690.240400000017</v>
      </c>
      <c r="H1023" s="2">
        <f t="shared" si="19"/>
        <v>0.58000000030733645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44221.48</v>
      </c>
      <c r="D1025" s="1">
        <f>BILANCA!E47</f>
        <v>44525.23</v>
      </c>
      <c r="E1025" s="1">
        <v>0</v>
      </c>
      <c r="F1025" s="1">
        <v>0</v>
      </c>
      <c r="G1025" s="2">
        <f t="shared" si="22"/>
        <v>5597.4214800000009</v>
      </c>
      <c r="H1025" s="2">
        <f t="shared" si="19"/>
        <v>0.71000000000640284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2506.35</v>
      </c>
      <c r="E1026" s="1">
        <v>0</v>
      </c>
      <c r="F1026" s="1">
        <v>0</v>
      </c>
      <c r="G1026" s="2">
        <f t="shared" si="22"/>
        <v>215.54609999999997</v>
      </c>
      <c r="H1026" s="2">
        <f t="shared" si="19"/>
        <v>0.34999999999990905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1915419.08</v>
      </c>
      <c r="D1027" s="1">
        <f>BILANCA!E49</f>
        <v>1994975.78</v>
      </c>
      <c r="E1027" s="1">
        <v>0</v>
      </c>
      <c r="F1027" s="1">
        <v>0</v>
      </c>
      <c r="G1027" s="2">
        <f t="shared" si="22"/>
        <v>259836.30816000002</v>
      </c>
      <c r="H1027" s="2">
        <f t="shared" si="19"/>
        <v>0.30000000004656613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1556479.41</v>
      </c>
      <c r="D1028" s="1">
        <f>BILANCA!E50</f>
        <v>1709959.93</v>
      </c>
      <c r="E1028" s="1">
        <v>0</v>
      </c>
      <c r="F1028" s="1">
        <v>0</v>
      </c>
      <c r="G1028" s="2">
        <f t="shared" si="22"/>
        <v>223937.96714999998</v>
      </c>
      <c r="H1028" s="2">
        <f t="shared" si="19"/>
        <v>0.47999999998137355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5589.48</v>
      </c>
      <c r="D1031" s="1">
        <f>BILANCA!E53</f>
        <v>5589.48</v>
      </c>
      <c r="E1031" s="1">
        <v>0</v>
      </c>
      <c r="F1031" s="1">
        <v>0</v>
      </c>
      <c r="G1031" s="2">
        <f t="shared" si="22"/>
        <v>804.88511999999992</v>
      </c>
      <c r="H1031" s="2">
        <f t="shared" si="19"/>
        <v>0.95999999999912689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8703.66</v>
      </c>
      <c r="D1032" s="1">
        <f>BILANCA!E54</f>
        <v>14774.7</v>
      </c>
      <c r="E1032" s="1">
        <v>0</v>
      </c>
      <c r="F1032" s="1">
        <v>0</v>
      </c>
      <c r="G1032" s="2">
        <f t="shared" si="22"/>
        <v>1874.3999400000002</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14293.14</v>
      </c>
      <c r="D1033" s="1">
        <f>BILANCA!E55</f>
        <v>20364.18</v>
      </c>
      <c r="E1033" s="1">
        <v>0</v>
      </c>
      <c r="F1033" s="1">
        <v>0</v>
      </c>
      <c r="G1033" s="2">
        <f t="shared" si="22"/>
        <v>2751.0750000000003</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6761984.2400000002</v>
      </c>
      <c r="D1046" s="1">
        <f>BILANCA!E68</f>
        <v>6413771.71</v>
      </c>
      <c r="E1046" s="1">
        <v>0</v>
      </c>
      <c r="F1046" s="1">
        <v>0</v>
      </c>
      <c r="G1046" s="2">
        <f t="shared" si="22"/>
        <v>1234140.2425800001</v>
      </c>
      <c r="H1046" s="2">
        <f t="shared" si="19"/>
        <v>0.53000000026077032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5057406.59</v>
      </c>
      <c r="D1047" s="1">
        <f>BILANCA!E69</f>
        <v>4057280.3000000003</v>
      </c>
      <c r="E1047" s="1">
        <v>0</v>
      </c>
      <c r="F1047" s="1">
        <v>0</v>
      </c>
      <c r="G1047" s="2">
        <f t="shared" si="22"/>
        <v>843005.90015999996</v>
      </c>
      <c r="H1047" s="2">
        <f t="shared" si="19"/>
        <v>0.71000000042840838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5055928.22</v>
      </c>
      <c r="D1048" s="1">
        <f>BILANCA!E70</f>
        <v>4056508.64</v>
      </c>
      <c r="E1048" s="1">
        <v>0</v>
      </c>
      <c r="F1048" s="1">
        <v>0</v>
      </c>
      <c r="G1048" s="2">
        <f t="shared" si="22"/>
        <v>855981.45750000002</v>
      </c>
      <c r="H1048" s="2">
        <f t="shared" si="19"/>
        <v>0.57999999960884452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5055928.22</v>
      </c>
      <c r="D1050" s="1">
        <f>BILANCA!E72</f>
        <v>4056508.64</v>
      </c>
      <c r="E1050" s="1">
        <v>0</v>
      </c>
      <c r="F1050" s="1">
        <v>0</v>
      </c>
      <c r="G1050" s="2">
        <f t="shared" si="22"/>
        <v>882319.34850000008</v>
      </c>
      <c r="H1050" s="2">
        <f t="shared" si="19"/>
        <v>0.57999999960884452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1478.37</v>
      </c>
      <c r="D1054" s="1">
        <f>BILANCA!E76</f>
        <v>771.66</v>
      </c>
      <c r="E1054" s="1">
        <v>0</v>
      </c>
      <c r="F1054" s="1">
        <v>0</v>
      </c>
      <c r="G1054" s="2">
        <f t="shared" si="22"/>
        <v>214.53998999999999</v>
      </c>
      <c r="H1054" s="2">
        <f t="shared" si="19"/>
        <v>0.70999999999992269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20595.259999999998</v>
      </c>
      <c r="D1056" s="1">
        <f>BILANCA!E78</f>
        <v>42571.609999999993</v>
      </c>
      <c r="E1056" s="1">
        <v>0</v>
      </c>
      <c r="F1056" s="1">
        <v>0</v>
      </c>
      <c r="G1056" s="2">
        <f t="shared" si="22"/>
        <v>7718.9090399999986</v>
      </c>
      <c r="H1056" s="2">
        <f t="shared" si="19"/>
        <v>0.65000000000509317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250.1</v>
      </c>
      <c r="D1062" s="1">
        <f>BILANCA!E84</f>
        <v>250.1</v>
      </c>
      <c r="E1062" s="1">
        <v>0</v>
      </c>
      <c r="F1062" s="1">
        <v>0</v>
      </c>
      <c r="G1062" s="2">
        <f t="shared" si="22"/>
        <v>59.273699999999998</v>
      </c>
      <c r="H1062" s="2">
        <f t="shared" si="19"/>
        <v>0.19999999999998863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2129.08</v>
      </c>
      <c r="E1063" s="1">
        <v>0</v>
      </c>
      <c r="F1063" s="1">
        <v>0</v>
      </c>
      <c r="G1063" s="2">
        <f t="shared" si="22"/>
        <v>340.65280000000001</v>
      </c>
      <c r="H1063" s="2">
        <f t="shared" si="19"/>
        <v>7.999999999992724E-2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20345.16</v>
      </c>
      <c r="D1064" s="1">
        <f>BILANCA!E86</f>
        <v>44450.59</v>
      </c>
      <c r="E1064" s="1">
        <v>0</v>
      </c>
      <c r="F1064" s="1">
        <v>0</v>
      </c>
      <c r="G1064" s="2">
        <f t="shared" si="22"/>
        <v>8848.9535400000004</v>
      </c>
      <c r="H1064" s="2">
        <f t="shared" si="19"/>
        <v>0.57000000000334694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12869.21</v>
      </c>
      <c r="D1066" s="1">
        <f>BILANCA!E88</f>
        <v>12869.21</v>
      </c>
      <c r="E1066" s="1">
        <v>0</v>
      </c>
      <c r="F1066" s="1">
        <v>0</v>
      </c>
      <c r="G1066" s="2">
        <f t="shared" si="22"/>
        <v>3204.4332899999999</v>
      </c>
      <c r="H1066" s="2">
        <f t="shared" si="19"/>
        <v>0.41999999999825377</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12869.21</v>
      </c>
      <c r="D1067" s="1">
        <f>BILANCA!E89</f>
        <v>12869.21</v>
      </c>
      <c r="E1067" s="1">
        <v>0</v>
      </c>
      <c r="F1067" s="1">
        <v>0</v>
      </c>
      <c r="G1067" s="2">
        <f t="shared" si="22"/>
        <v>3243.0409199999995</v>
      </c>
      <c r="H1067" s="2">
        <f t="shared" si="19"/>
        <v>0.41999999999825377</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12869.21</v>
      </c>
      <c r="D1095" s="1">
        <f>BILANCA!E117</f>
        <v>12869.21</v>
      </c>
      <c r="E1095" s="1">
        <v>0</v>
      </c>
      <c r="F1095" s="1">
        <v>0</v>
      </c>
      <c r="G1095" s="2">
        <f t="shared" si="22"/>
        <v>4324.0545599999996</v>
      </c>
      <c r="H1095" s="2">
        <f t="shared" si="23"/>
        <v>0.41999999999825377</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100182.49</v>
      </c>
      <c r="D1112" s="1">
        <f>BILANCA!E134</f>
        <v>100182.49</v>
      </c>
      <c r="E1112" s="1">
        <v>0</v>
      </c>
      <c r="F1112" s="1">
        <v>0</v>
      </c>
      <c r="G1112" s="2">
        <f t="shared" si="22"/>
        <v>38770.623630000002</v>
      </c>
      <c r="H1112" s="2">
        <f t="shared" si="23"/>
        <v>0.98000000001047738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100182.49</v>
      </c>
      <c r="D1113" s="1">
        <f>BILANCA!E135</f>
        <v>100182.49</v>
      </c>
      <c r="E1113" s="1">
        <v>0</v>
      </c>
      <c r="F1113" s="1">
        <v>0</v>
      </c>
      <c r="G1113" s="2">
        <f t="shared" si="22"/>
        <v>39071.1711</v>
      </c>
      <c r="H1113" s="2">
        <f t="shared" si="23"/>
        <v>0.98000000001047738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100182.49</v>
      </c>
      <c r="D1117" s="1">
        <f>BILANCA!E139</f>
        <v>100182.49</v>
      </c>
      <c r="E1117" s="1">
        <v>0</v>
      </c>
      <c r="F1117" s="1">
        <v>0</v>
      </c>
      <c r="G1117" s="2">
        <f t="shared" si="22"/>
        <v>40273.360980000005</v>
      </c>
      <c r="H1117" s="2">
        <f t="shared" si="23"/>
        <v>0.98000000001047738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1490981.1000000003</v>
      </c>
      <c r="D1124" s="1">
        <f>BILANCA!E146</f>
        <v>2066306.6799999995</v>
      </c>
      <c r="E1124" s="1">
        <v>0</v>
      </c>
      <c r="F1124" s="1">
        <v>0</v>
      </c>
      <c r="G1124" s="2">
        <f t="shared" si="22"/>
        <v>792926.81885999977</v>
      </c>
      <c r="H1124" s="2">
        <f t="shared" si="23"/>
        <v>0.42000000085681677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80758.11</v>
      </c>
      <c r="D1125" s="1">
        <f>BILANCA!E147</f>
        <v>282718.53000000003</v>
      </c>
      <c r="E1125" s="1">
        <v>0</v>
      </c>
      <c r="F1125" s="1">
        <v>0</v>
      </c>
      <c r="G1125" s="2">
        <f t="shared" si="22"/>
        <v>91759.714140000011</v>
      </c>
      <c r="H1125" s="2">
        <f t="shared" si="23"/>
        <v>0.5799999999726424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1302429.3400000001</v>
      </c>
      <c r="D1136" s="1">
        <f>BILANCA!E158</f>
        <v>1672858.95</v>
      </c>
      <c r="E1136" s="1">
        <v>0</v>
      </c>
      <c r="F1136" s="1">
        <v>0</v>
      </c>
      <c r="G1136" s="2">
        <f t="shared" si="22"/>
        <v>711166.52772000001</v>
      </c>
      <c r="H1136" s="2">
        <f t="shared" si="23"/>
        <v>0.39000000013038516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503260.06</v>
      </c>
      <c r="D1137" s="1">
        <f>BILANCA!E159</f>
        <v>492284.79</v>
      </c>
      <c r="E1137" s="1">
        <v>0</v>
      </c>
      <c r="F1137" s="1">
        <v>0</v>
      </c>
      <c r="G1137" s="2">
        <f t="shared" si="22"/>
        <v>229125.76455999998</v>
      </c>
      <c r="H1137" s="2">
        <f t="shared" si="23"/>
        <v>0.27000000001862645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395466.41</v>
      </c>
      <c r="D1141" s="1">
        <f>BILANCA!E163</f>
        <v>381555.59</v>
      </c>
      <c r="E1141" s="1">
        <v>0</v>
      </c>
      <c r="F1141" s="1">
        <v>0</v>
      </c>
      <c r="G1141" s="2">
        <f t="shared" si="22"/>
        <v>183055.25922000001</v>
      </c>
      <c r="H1141" s="2">
        <f t="shared" si="23"/>
        <v>0.81999999994877726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92818.799999999988</v>
      </c>
      <c r="D1142" s="1">
        <f>BILANCA!E164</f>
        <v>53080.579999999987</v>
      </c>
      <c r="E1142" s="1">
        <v>0</v>
      </c>
      <c r="F1142" s="1">
        <v>0</v>
      </c>
      <c r="G1142" s="2">
        <f t="shared" si="22"/>
        <v>31637.813639999993</v>
      </c>
      <c r="H1142" s="2">
        <f t="shared" si="23"/>
        <v>0.62000000002444722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197983.55</v>
      </c>
      <c r="D1143" s="1">
        <f>BILANCA!E165</f>
        <v>178405.68</v>
      </c>
      <c r="E1143" s="1">
        <v>0</v>
      </c>
      <c r="F1143" s="1">
        <v>0</v>
      </c>
      <c r="G1143" s="2">
        <f t="shared" si="22"/>
        <v>88767.185599999997</v>
      </c>
      <c r="H1143" s="2">
        <f t="shared" si="23"/>
        <v>0.77000000001862645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105164.75</v>
      </c>
      <c r="D1147" s="1">
        <f>BILANCA!E169</f>
        <v>125325.1</v>
      </c>
      <c r="E1147" s="1">
        <v>0</v>
      </c>
      <c r="F1147" s="1">
        <v>0</v>
      </c>
      <c r="G1147" s="2">
        <f t="shared" si="22"/>
        <v>58353.651800000007</v>
      </c>
      <c r="H1147" s="2">
        <f t="shared" si="23"/>
        <v>0.35000000000582077</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94350.05</v>
      </c>
      <c r="E1148" s="1">
        <v>0</v>
      </c>
      <c r="F1148" s="1">
        <v>0</v>
      </c>
      <c r="G1148" s="2">
        <f t="shared" si="22"/>
        <v>31135.516500000002</v>
      </c>
      <c r="H1148" s="2">
        <f t="shared" si="23"/>
        <v>5.0000000002910383E-2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94350.05</v>
      </c>
      <c r="E1151" s="1">
        <v>0</v>
      </c>
      <c r="F1151" s="1">
        <v>0</v>
      </c>
      <c r="G1151" s="2">
        <f t="shared" si="22"/>
        <v>31701.616800000003</v>
      </c>
      <c r="H1151" s="2">
        <f t="shared" si="23"/>
        <v>5.0000000002910383E-2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35387429.609999999</v>
      </c>
      <c r="D1152" s="1">
        <f>BILANCA!E175</f>
        <v>47213715.240000002</v>
      </c>
      <c r="E1152" s="1">
        <v>0</v>
      </c>
      <c r="F1152" s="1">
        <v>0</v>
      </c>
      <c r="G1152" s="2">
        <f t="shared" si="22"/>
        <v>21938711.355210003</v>
      </c>
      <c r="H1152" s="2">
        <f t="shared" si="23"/>
        <v>0.63000000268220901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2788536.35</v>
      </c>
      <c r="D1153" s="1">
        <f>BILANCA!E176</f>
        <v>3049434.2</v>
      </c>
      <c r="E1153" s="1">
        <v>0</v>
      </c>
      <c r="F1153" s="1">
        <v>0</v>
      </c>
      <c r="G1153" s="2">
        <f t="shared" si="22"/>
        <v>1510858.8075000001</v>
      </c>
      <c r="H1153" s="2">
        <f t="shared" si="23"/>
        <v>0.55000000027939677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919175.51</v>
      </c>
      <c r="D1154" s="1">
        <f>BILANCA!E177</f>
        <v>800141.35</v>
      </c>
      <c r="E1154" s="1">
        <v>0</v>
      </c>
      <c r="F1154" s="1">
        <v>0</v>
      </c>
      <c r="G1154" s="2">
        <f t="shared" si="22"/>
        <v>430827.35391000001</v>
      </c>
      <c r="H1154" s="2">
        <f t="shared" si="23"/>
        <v>0.83999999996740371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71207.06</v>
      </c>
      <c r="D1155" s="1">
        <f>BILANCA!E178</f>
        <v>121597.82</v>
      </c>
      <c r="E1155" s="1">
        <v>0</v>
      </c>
      <c r="F1155" s="1">
        <v>0</v>
      </c>
      <c r="G1155" s="2">
        <f t="shared" si="22"/>
        <v>54077.2644</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700165.95</v>
      </c>
      <c r="D1156" s="1">
        <f>BILANCA!E179</f>
        <v>592537.67000000004</v>
      </c>
      <c r="E1156" s="1">
        <v>0</v>
      </c>
      <c r="F1156" s="1">
        <v>0</v>
      </c>
      <c r="G1156" s="2">
        <f t="shared" si="22"/>
        <v>326146.74317000003</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176.18</v>
      </c>
      <c r="D1157" s="1">
        <f>BILANCA!E180</f>
        <v>467.47</v>
      </c>
      <c r="E1157" s="1">
        <v>0</v>
      </c>
      <c r="F1157" s="1">
        <v>0</v>
      </c>
      <c r="G1157" s="2">
        <f t="shared" si="22"/>
        <v>193.33488</v>
      </c>
      <c r="H1157" s="2">
        <f t="shared" si="23"/>
        <v>0.65000000000003411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176.18</v>
      </c>
      <c r="D1160" s="1">
        <f>BILANCA!E183</f>
        <v>467.47</v>
      </c>
      <c r="E1160" s="1">
        <v>0</v>
      </c>
      <c r="F1160" s="1">
        <v>0</v>
      </c>
      <c r="G1160" s="2">
        <f t="shared" si="22"/>
        <v>196.66824</v>
      </c>
      <c r="H1160" s="2">
        <f t="shared" si="23"/>
        <v>0.65000000000003411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35708.79</v>
      </c>
      <c r="E1161" s="1">
        <v>0</v>
      </c>
      <c r="F1161" s="1">
        <v>0</v>
      </c>
      <c r="G1161" s="2">
        <f t="shared" si="22"/>
        <v>12712.329239999999</v>
      </c>
      <c r="H1161" s="2">
        <f t="shared" si="23"/>
        <v>0.20999999999912689</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18114.82</v>
      </c>
      <c r="D1163" s="1">
        <f>BILANCA!E186</f>
        <v>4216.07</v>
      </c>
      <c r="E1163" s="1">
        <v>0</v>
      </c>
      <c r="F1163" s="1">
        <v>0</v>
      </c>
      <c r="G1163" s="2">
        <f t="shared" si="22"/>
        <v>4778.4527999999991</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6102.48</v>
      </c>
      <c r="D1164" s="1">
        <f>BILANCA!E187</f>
        <v>4436.3500000000004</v>
      </c>
      <c r="E1164" s="1">
        <v>0</v>
      </c>
      <c r="F1164" s="1">
        <v>0</v>
      </c>
      <c r="G1164" s="2">
        <f t="shared" si="22"/>
        <v>2710.50758</v>
      </c>
      <c r="H1164" s="2">
        <f t="shared" si="23"/>
        <v>0.82999999999992724</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123409.02</v>
      </c>
      <c r="D1165" s="1">
        <f>BILANCA!E188</f>
        <v>41177.18</v>
      </c>
      <c r="E1165" s="1">
        <v>0</v>
      </c>
      <c r="F1165" s="1">
        <v>0</v>
      </c>
      <c r="G1165" s="2">
        <f t="shared" si="22"/>
        <v>37448.935160000001</v>
      </c>
      <c r="H1165" s="2">
        <f t="shared" si="23"/>
        <v>0.20000000000436557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39639.1</v>
      </c>
      <c r="D1166" s="1">
        <f>BILANCA!E189</f>
        <v>637527.66</v>
      </c>
      <c r="E1166" s="1">
        <v>0</v>
      </c>
      <c r="F1166" s="1">
        <v>0</v>
      </c>
      <c r="G1166" s="2">
        <f t="shared" si="22"/>
        <v>240589.07886000001</v>
      </c>
      <c r="H1166" s="2">
        <f t="shared" si="23"/>
        <v>0.43999999996594852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1829579.3900000001</v>
      </c>
      <c r="D1183" s="1">
        <f>BILANCA!E206</f>
        <v>1611765.19</v>
      </c>
      <c r="E1183" s="1">
        <v>0</v>
      </c>
      <c r="F1183" s="1">
        <v>0</v>
      </c>
      <c r="G1183" s="2">
        <f t="shared" si="22"/>
        <v>1010621.954</v>
      </c>
      <c r="H1183" s="2">
        <f t="shared" si="23"/>
        <v>0.58000000007450581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1829579.3900000001</v>
      </c>
      <c r="D1184" s="1">
        <f>BILANCA!E207</f>
        <v>1611765.19</v>
      </c>
      <c r="E1184" s="1">
        <v>0</v>
      </c>
      <c r="F1184" s="1">
        <v>0</v>
      </c>
      <c r="G1184" s="2">
        <f t="shared" si="22"/>
        <v>1015675.0637700001</v>
      </c>
      <c r="H1184" s="2">
        <f t="shared" si="23"/>
        <v>0.58000000007450581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1829575.83</v>
      </c>
      <c r="D1189" s="1">
        <f>BILANCA!E212</f>
        <v>1611765.19</v>
      </c>
      <c r="E1189" s="1">
        <v>0</v>
      </c>
      <c r="F1189" s="1">
        <v>0</v>
      </c>
      <c r="G1189" s="2">
        <f t="shared" si="22"/>
        <v>1040939.87926</v>
      </c>
      <c r="H1189" s="2">
        <f t="shared" si="23"/>
        <v>0.35999999986961484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3.56</v>
      </c>
      <c r="D1194" s="1">
        <f>BILANCA!E217</f>
        <v>0</v>
      </c>
      <c r="E1194" s="1">
        <v>0</v>
      </c>
      <c r="F1194" s="1">
        <v>0</v>
      </c>
      <c r="G1194" s="2">
        <f t="shared" si="22"/>
        <v>0.75115999999999994</v>
      </c>
      <c r="H1194" s="2">
        <f t="shared" si="23"/>
        <v>0.43999999999999995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142.35</v>
      </c>
      <c r="D1211" s="1">
        <f>BILANCA!E234</f>
        <v>0</v>
      </c>
      <c r="E1211" s="1">
        <v>0</v>
      </c>
      <c r="F1211" s="1">
        <v>0</v>
      </c>
      <c r="G1211" s="2">
        <f t="shared" si="22"/>
        <v>32.455799999999996</v>
      </c>
      <c r="H1211" s="2">
        <f t="shared" si="23"/>
        <v>0.34999999999999432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142.35</v>
      </c>
      <c r="D1213" s="1">
        <f>BILANCA!E236</f>
        <v>0</v>
      </c>
      <c r="E1213" s="1">
        <v>0</v>
      </c>
      <c r="F1213" s="1">
        <v>0</v>
      </c>
      <c r="G1213" s="2">
        <f t="shared" si="22"/>
        <v>32.740499999999997</v>
      </c>
      <c r="H1213" s="2">
        <f t="shared" si="23"/>
        <v>0.34999999999999432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32598893.260000002</v>
      </c>
      <c r="D1214" s="1">
        <f>BILANCA!E237</f>
        <v>44164281.039999999</v>
      </c>
      <c r="E1214" s="1">
        <v>0</v>
      </c>
      <c r="F1214" s="1">
        <v>0</v>
      </c>
      <c r="G1214" s="2">
        <f t="shared" si="22"/>
        <v>27934242.183540002</v>
      </c>
      <c r="H1214" s="2">
        <f t="shared" si="23"/>
        <v>0.30000000074505806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28510921.260000002</v>
      </c>
      <c r="D1215" s="1">
        <f>BILANCA!E238</f>
        <v>41489125.130000003</v>
      </c>
      <c r="E1215" s="1">
        <v>0</v>
      </c>
      <c r="F1215" s="1">
        <v>0</v>
      </c>
      <c r="G1215" s="2">
        <f t="shared" si="22"/>
        <v>25865487.792640001</v>
      </c>
      <c r="H1215" s="2">
        <f t="shared" si="23"/>
        <v>0.39000000432133675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28510921.260000002</v>
      </c>
      <c r="D1216" s="1">
        <f>BILANCA!E239</f>
        <v>41489125.130000003</v>
      </c>
      <c r="E1216" s="1">
        <v>0</v>
      </c>
      <c r="F1216" s="1">
        <v>0</v>
      </c>
      <c r="G1216" s="2">
        <f t="shared" si="22"/>
        <v>25976976.964160003</v>
      </c>
      <c r="H1216" s="2">
        <f t="shared" si="23"/>
        <v>0.39000000432133675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28510921.260000002</v>
      </c>
      <c r="D1217" s="1">
        <f>BILANCA!E240</f>
        <v>41489125.130000003</v>
      </c>
      <c r="E1217" s="1">
        <v>0</v>
      </c>
      <c r="F1217" s="1">
        <v>0</v>
      </c>
      <c r="G1217" s="2">
        <f t="shared" si="22"/>
        <v>26088466.135680005</v>
      </c>
      <c r="H1217" s="2">
        <f t="shared" si="23"/>
        <v>0.39000000432133675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4062257.0300000003</v>
      </c>
      <c r="D1222" s="1">
        <f>BILANCA!E245</f>
        <v>2569440.9300000002</v>
      </c>
      <c r="E1222" s="1">
        <v>0</v>
      </c>
      <c r="F1222" s="1">
        <v>0</v>
      </c>
      <c r="G1222" s="2">
        <f t="shared" si="22"/>
        <v>2199072.1947100004</v>
      </c>
      <c r="H1222" s="2">
        <f t="shared" si="23"/>
        <v>0.10000000009313226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4311905.07</v>
      </c>
      <c r="D1223" s="1">
        <f>BILANCA!E246</f>
        <v>4074483.14</v>
      </c>
      <c r="E1223" s="1">
        <v>0</v>
      </c>
      <c r="F1223" s="1">
        <v>0</v>
      </c>
      <c r="G1223" s="2">
        <f t="shared" si="22"/>
        <v>2990609.1239999998</v>
      </c>
      <c r="H1223" s="2">
        <f t="shared" si="23"/>
        <v>0.21000000042840838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2923099.54</v>
      </c>
      <c r="D1224" s="1">
        <f>BILANCA!E247</f>
        <v>4074483.14</v>
      </c>
      <c r="E1224" s="1">
        <v>0</v>
      </c>
      <c r="F1224" s="1">
        <v>0</v>
      </c>
      <c r="G1224" s="2">
        <f t="shared" si="22"/>
        <v>2668367.8626199998</v>
      </c>
      <c r="H1224" s="2">
        <f t="shared" si="23"/>
        <v>0.60000000009313226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1388805.53</v>
      </c>
      <c r="D1225" s="1">
        <f>BILANCA!E248</f>
        <v>0</v>
      </c>
      <c r="E1225" s="1">
        <v>0</v>
      </c>
      <c r="F1225" s="1">
        <v>0</v>
      </c>
      <c r="G1225" s="2">
        <f t="shared" si="22"/>
        <v>336090.93826000002</v>
      </c>
      <c r="H1225" s="2">
        <f t="shared" si="23"/>
        <v>0.46999999997206032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249648.04</v>
      </c>
      <c r="D1227" s="1">
        <f>BILANCA!E250</f>
        <v>1505042.21</v>
      </c>
      <c r="E1227" s="1">
        <v>0</v>
      </c>
      <c r="F1227" s="1">
        <v>0</v>
      </c>
      <c r="G1227" s="2">
        <f t="shared" si="22"/>
        <v>795374.72023999994</v>
      </c>
      <c r="H1227" s="2">
        <f t="shared" si="23"/>
        <v>0.24999999997089617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1037579.97</v>
      </c>
      <c r="E1229" s="1">
        <v>0</v>
      </c>
      <c r="F1229" s="1">
        <v>0</v>
      </c>
      <c r="G1229" s="2">
        <f t="shared" si="22"/>
        <v>510489.34524</v>
      </c>
      <c r="H1229" s="2">
        <f t="shared" si="23"/>
        <v>3.0000000027939677E-2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249648.04</v>
      </c>
      <c r="D1230" s="1">
        <f>BILANCA!E253</f>
        <v>467462.24</v>
      </c>
      <c r="E1230" s="1">
        <v>0</v>
      </c>
      <c r="F1230" s="1">
        <v>0</v>
      </c>
      <c r="G1230" s="2">
        <f t="shared" si="22"/>
        <v>292589.41243999999</v>
      </c>
      <c r="H1230" s="2">
        <f t="shared" si="23"/>
        <v>0.27999999999883585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25714.97</v>
      </c>
      <c r="D1232" s="1">
        <f>BILANCA!E255</f>
        <v>105714.98</v>
      </c>
      <c r="E1232" s="1">
        <v>0</v>
      </c>
      <c r="F1232" s="1">
        <v>0</v>
      </c>
      <c r="G1232" s="2">
        <f t="shared" si="22"/>
        <v>59049.087569999996</v>
      </c>
      <c r="H1232" s="2">
        <f t="shared" si="23"/>
        <v>5.0000000002910383E-2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1407611.7</v>
      </c>
      <c r="D1236" s="1">
        <f>BILANCA!E259</f>
        <v>1064319.3799999999</v>
      </c>
      <c r="E1236" s="1">
        <v>0</v>
      </c>
      <c r="F1236" s="1">
        <v>0</v>
      </c>
      <c r="G1236" s="2">
        <f t="shared" si="22"/>
        <v>894671.36638000002</v>
      </c>
      <c r="H1236" s="2">
        <f t="shared" si="23"/>
        <v>0.67999999993480742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1407611.7</v>
      </c>
      <c r="D1237" s="1">
        <f>BILANCA!E260</f>
        <v>1064319.3799999999</v>
      </c>
      <c r="E1237" s="1">
        <v>0</v>
      </c>
      <c r="F1237" s="1">
        <v>0</v>
      </c>
      <c r="G1237" s="2">
        <f t="shared" si="22"/>
        <v>898207.61683999992</v>
      </c>
      <c r="H1237" s="2">
        <f t="shared" si="23"/>
        <v>0.67999999993480742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12869.21</v>
      </c>
      <c r="D1238" s="1">
        <f>BILANCA!E262</f>
        <v>12869.21</v>
      </c>
      <c r="E1238" s="1">
        <v>0</v>
      </c>
      <c r="F1238" s="1">
        <v>0</v>
      </c>
      <c r="G1238" s="2">
        <f t="shared" si="22"/>
        <v>9844.9456499999997</v>
      </c>
      <c r="H1238" s="2">
        <f t="shared" si="23"/>
        <v>0.41999999999825377</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531456.02</v>
      </c>
      <c r="D1240" s="1">
        <f>BILANCA!E264</f>
        <v>789158.45</v>
      </c>
      <c r="E1240" s="1">
        <v>0</v>
      </c>
      <c r="F1240" s="1">
        <v>0</v>
      </c>
      <c r="G1240" s="2">
        <f t="shared" si="22"/>
        <v>542211.64043999999</v>
      </c>
      <c r="H1240" s="2">
        <f t="shared" si="23"/>
        <v>0.46999999997206032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1354991.49</v>
      </c>
      <c r="D1241" s="1">
        <f>BILANCA!E265</f>
        <v>1658703.82</v>
      </c>
      <c r="E1241" s="1">
        <v>0</v>
      </c>
      <c r="F1241" s="1">
        <v>0</v>
      </c>
      <c r="G1241" s="2">
        <f t="shared" si="22"/>
        <v>1205478.97554</v>
      </c>
      <c r="H1241" s="2">
        <f t="shared" si="23"/>
        <v>0.66999999992549419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156243.24</v>
      </c>
      <c r="D1242" s="1">
        <f>BILANCA!E266</f>
        <v>178405.68</v>
      </c>
      <c r="E1242" s="1">
        <v>0</v>
      </c>
      <c r="F1242" s="1">
        <v>0</v>
      </c>
      <c r="G1242" s="2">
        <f t="shared" ref="G1242:G1479" si="24">B1242/1000*C1242+B1242/500*D1242</f>
        <v>132881.14139999999</v>
      </c>
      <c r="H1242" s="2">
        <f t="shared" si="23"/>
        <v>0.55999999999767169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41740.31</v>
      </c>
      <c r="D1243" s="1">
        <f>BILANCA!E267</f>
        <v>0</v>
      </c>
      <c r="E1243" s="1">
        <v>0</v>
      </c>
      <c r="F1243" s="1">
        <v>0</v>
      </c>
      <c r="G1243" s="2">
        <f t="shared" si="24"/>
        <v>10852.480599999999</v>
      </c>
      <c r="H1243" s="2">
        <f t="shared" si="23"/>
        <v>0.30999999999767169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20345.16</v>
      </c>
      <c r="D1244" s="1">
        <f>BILANCA!E268</f>
        <v>44450.59</v>
      </c>
      <c r="E1244" s="1">
        <v>0</v>
      </c>
      <c r="F1244" s="1">
        <v>0</v>
      </c>
      <c r="G1244" s="2">
        <f t="shared" si="24"/>
        <v>28513.294739999998</v>
      </c>
      <c r="H1244" s="2">
        <f t="shared" si="23"/>
        <v>0.57000000000334694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269631.74</v>
      </c>
      <c r="D1263" s="1">
        <f>BILANCA!E287</f>
        <v>266912.01</v>
      </c>
      <c r="E1263" s="1">
        <v>0</v>
      </c>
      <c r="F1263" s="1">
        <v>0</v>
      </c>
      <c r="G1263" s="2">
        <f t="shared" si="24"/>
        <v>224967.6128</v>
      </c>
      <c r="H1263" s="2">
        <f t="shared" si="23"/>
        <v>0.27000000001862645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649543.77</v>
      </c>
      <c r="D1264" s="1">
        <f>BILANCA!E288</f>
        <v>533229.34</v>
      </c>
      <c r="E1264" s="1">
        <v>0</v>
      </c>
      <c r="F1264" s="1">
        <v>0</v>
      </c>
      <c r="G1264" s="2">
        <f t="shared" si="24"/>
        <v>482196.68845000002</v>
      </c>
      <c r="H1264" s="2">
        <f t="shared" si="23"/>
        <v>0.56999999994877726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39639.1</v>
      </c>
      <c r="D1265" s="1">
        <f>BILANCA!E289</f>
        <v>637527.66</v>
      </c>
      <c r="E1265" s="1">
        <v>0</v>
      </c>
      <c r="F1265" s="1">
        <v>0</v>
      </c>
      <c r="G1265" s="2">
        <f t="shared" si="24"/>
        <v>370743.82643999998</v>
      </c>
      <c r="H1265" s="2">
        <f t="shared" si="23"/>
        <v>0.43999999996594852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1829579.39</v>
      </c>
      <c r="D1270" s="1">
        <f>BILANCA!E294</f>
        <v>1611765.19</v>
      </c>
      <c r="E1270" s="1">
        <v>0</v>
      </c>
      <c r="F1270" s="1">
        <v>0</v>
      </c>
      <c r="G1270" s="2">
        <f t="shared" si="24"/>
        <v>1450242.5039899999</v>
      </c>
      <c r="H1270" s="2">
        <f t="shared" si="23"/>
        <v>0.57999999984167516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4508.93</v>
      </c>
      <c r="D1278" s="1">
        <f>BILANCA!E302</f>
        <v>14591.27</v>
      </c>
      <c r="E1278" s="1">
        <v>0</v>
      </c>
      <c r="F1278" s="1">
        <v>0</v>
      </c>
      <c r="G1278" s="2">
        <f t="shared" si="24"/>
        <v>9938.9836500000001</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985068.77</v>
      </c>
      <c r="D1299" s="6">
        <f>'RAS-funkcijski'!E5</f>
        <v>1200133.8399999999</v>
      </c>
      <c r="E1299" s="6">
        <v>0</v>
      </c>
      <c r="F1299" s="6">
        <v>0</v>
      </c>
      <c r="G1299" s="7">
        <f t="shared" si="24"/>
        <v>3385.3364499999998</v>
      </c>
      <c r="H1299" s="7">
        <f t="shared" si="23"/>
        <v>0.39000000013038516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985068.77</v>
      </c>
      <c r="D1300" s="1">
        <f>'RAS-funkcijski'!E6</f>
        <v>1167204.1399999999</v>
      </c>
      <c r="E1300" s="1">
        <v>0</v>
      </c>
      <c r="F1300" s="1">
        <v>0</v>
      </c>
      <c r="G1300" s="2">
        <f t="shared" si="24"/>
        <v>6638.954099999999</v>
      </c>
      <c r="H1300" s="2">
        <f t="shared" si="23"/>
        <v>0.36999999987892807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84155.56</v>
      </c>
      <c r="D1301" s="1">
        <f>'RAS-funkcijski'!E7</f>
        <v>58082.93</v>
      </c>
      <c r="E1301" s="1">
        <v>0</v>
      </c>
      <c r="F1301" s="1">
        <v>0</v>
      </c>
      <c r="G1301" s="2">
        <f t="shared" si="24"/>
        <v>600.96425999999997</v>
      </c>
      <c r="H1301" s="2">
        <f t="shared" si="23"/>
        <v>0.51000000000203727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900913.21</v>
      </c>
      <c r="D1302" s="1">
        <f>'RAS-funkcijski'!E8</f>
        <v>1109121.21</v>
      </c>
      <c r="E1302" s="1">
        <v>0</v>
      </c>
      <c r="F1302" s="1">
        <v>0</v>
      </c>
      <c r="G1302" s="2">
        <f t="shared" si="24"/>
        <v>12476.622520000001</v>
      </c>
      <c r="H1302" s="2">
        <f t="shared" si="23"/>
        <v>0.41999999992549419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32929.699999999997</v>
      </c>
      <c r="E1313" s="1">
        <v>0</v>
      </c>
      <c r="F1313" s="1">
        <v>0</v>
      </c>
      <c r="G1313" s="2">
        <f t="shared" si="24"/>
        <v>987.89099999999985</v>
      </c>
      <c r="H1313" s="2">
        <f t="shared" si="23"/>
        <v>0.30000000000291038</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223869.41</v>
      </c>
      <c r="D1322" s="1">
        <f>'RAS-funkcijski'!E28</f>
        <v>210152.99</v>
      </c>
      <c r="E1322" s="1">
        <v>0</v>
      </c>
      <c r="F1322" s="1">
        <v>0</v>
      </c>
      <c r="G1322" s="2">
        <f t="shared" si="24"/>
        <v>15460.209360000001</v>
      </c>
      <c r="H1322" s="2">
        <f t="shared" si="23"/>
        <v>0.42000000001280569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223869.41</v>
      </c>
      <c r="D1324" s="1">
        <f>'RAS-funkcijski'!E30</f>
        <v>210152.99</v>
      </c>
      <c r="E1324" s="1">
        <v>0</v>
      </c>
      <c r="F1324" s="1">
        <v>0</v>
      </c>
      <c r="G1324" s="2">
        <f t="shared" si="24"/>
        <v>16748.560139999998</v>
      </c>
      <c r="H1324" s="2">
        <f t="shared" si="23"/>
        <v>0.42000000001280569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1325847.8999999999</v>
      </c>
      <c r="D1329" s="1">
        <f>'RAS-funkcijski'!E35</f>
        <v>1526125.54</v>
      </c>
      <c r="E1329" s="1">
        <v>0</v>
      </c>
      <c r="F1329" s="1">
        <v>0</v>
      </c>
      <c r="G1329" s="2">
        <f t="shared" si="24"/>
        <v>135721.06838000001</v>
      </c>
      <c r="H1329" s="2">
        <f t="shared" si="23"/>
        <v>0.56000000005587935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655499.64</v>
      </c>
      <c r="D1330" s="1">
        <f>'RAS-funkcijski'!E36</f>
        <v>743639.92</v>
      </c>
      <c r="E1330" s="1">
        <v>0</v>
      </c>
      <c r="F1330" s="1">
        <v>0</v>
      </c>
      <c r="G1330" s="2">
        <f t="shared" si="24"/>
        <v>68568.943360000005</v>
      </c>
      <c r="H1330" s="2">
        <f t="shared" si="23"/>
        <v>0.43999999994412065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18519.61</v>
      </c>
      <c r="D1331" s="1">
        <f>'RAS-funkcijski'!E37</f>
        <v>0</v>
      </c>
      <c r="E1331" s="1">
        <v>0</v>
      </c>
      <c r="F1331" s="1">
        <v>0</v>
      </c>
      <c r="G1331" s="2">
        <f t="shared" si="24"/>
        <v>611.14713000000006</v>
      </c>
      <c r="H1331" s="2">
        <f t="shared" si="23"/>
        <v>0.38999999999941792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636980.03</v>
      </c>
      <c r="D1332" s="1">
        <f>'RAS-funkcijski'!E38</f>
        <v>743639.92</v>
      </c>
      <c r="E1332" s="1">
        <v>0</v>
      </c>
      <c r="F1332" s="1">
        <v>0</v>
      </c>
      <c r="G1332" s="2">
        <f t="shared" si="24"/>
        <v>72224.835580000014</v>
      </c>
      <c r="H1332" s="2">
        <f t="shared" si="23"/>
        <v>0.10999999998603016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1260.6600000000001</v>
      </c>
      <c r="D1333" s="1">
        <f>'RAS-funkcijski'!E39</f>
        <v>1657.23</v>
      </c>
      <c r="E1333" s="1">
        <v>0</v>
      </c>
      <c r="F1333" s="1">
        <v>0</v>
      </c>
      <c r="G1333" s="2">
        <f t="shared" si="24"/>
        <v>160.12920000000003</v>
      </c>
      <c r="H1333" s="2">
        <f t="shared" si="23"/>
        <v>0.56999999999993634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1260.6600000000001</v>
      </c>
      <c r="D1334" s="1">
        <f>'RAS-funkcijski'!E40</f>
        <v>1657.23</v>
      </c>
      <c r="E1334" s="1">
        <v>0</v>
      </c>
      <c r="F1334" s="1">
        <v>0</v>
      </c>
      <c r="G1334" s="2">
        <f t="shared" si="24"/>
        <v>164.70432</v>
      </c>
      <c r="H1334" s="2">
        <f t="shared" si="23"/>
        <v>0.56999999999993634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669087.6</v>
      </c>
      <c r="D1348" s="1">
        <f>'RAS-funkcijski'!E54</f>
        <v>615828.39</v>
      </c>
      <c r="E1348" s="1">
        <v>0</v>
      </c>
      <c r="F1348" s="1">
        <v>0</v>
      </c>
      <c r="G1348" s="2">
        <f t="shared" si="24"/>
        <v>95037.219000000012</v>
      </c>
      <c r="H1348" s="2">
        <f t="shared" si="27"/>
        <v>0.7900000000372529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669087.6</v>
      </c>
      <c r="D1349" s="1">
        <f>'RAS-funkcijski'!E55</f>
        <v>615828.39</v>
      </c>
      <c r="E1349" s="1">
        <v>0</v>
      </c>
      <c r="F1349" s="1">
        <v>0</v>
      </c>
      <c r="G1349" s="2">
        <f t="shared" si="24"/>
        <v>96937.963380000001</v>
      </c>
      <c r="H1349" s="2">
        <f t="shared" si="27"/>
        <v>0.7900000000372529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165000</v>
      </c>
      <c r="E1368" s="1">
        <v>0</v>
      </c>
      <c r="F1368" s="1">
        <v>0</v>
      </c>
      <c r="G1368" s="2">
        <f t="shared" si="24"/>
        <v>23100.000000000004</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157312.35999999999</v>
      </c>
      <c r="D1369" s="1">
        <f>'RAS-funkcijski'!E75</f>
        <v>25912.5</v>
      </c>
      <c r="E1369" s="1">
        <v>0</v>
      </c>
      <c r="F1369" s="1">
        <v>0</v>
      </c>
      <c r="G1369" s="2">
        <f t="shared" si="24"/>
        <v>14848.752559999997</v>
      </c>
      <c r="H1369" s="2">
        <f t="shared" si="27"/>
        <v>0.85999999998603016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18200</v>
      </c>
      <c r="D1370" s="1">
        <f>'RAS-funkcijski'!E76</f>
        <v>3062.5</v>
      </c>
      <c r="E1370" s="1">
        <v>0</v>
      </c>
      <c r="F1370" s="1">
        <v>0</v>
      </c>
      <c r="G1370" s="2">
        <f t="shared" si="24"/>
        <v>1751.3999999999999</v>
      </c>
      <c r="H1370" s="2">
        <f t="shared" si="27"/>
        <v>0.5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132862.35999999999</v>
      </c>
      <c r="D1371" s="1">
        <f>'RAS-funkcijski'!E77</f>
        <v>0</v>
      </c>
      <c r="E1371" s="1">
        <v>0</v>
      </c>
      <c r="F1371" s="1">
        <v>0</v>
      </c>
      <c r="G1371" s="2">
        <f t="shared" si="24"/>
        <v>9698.9522799999977</v>
      </c>
      <c r="H1371" s="2">
        <f t="shared" si="27"/>
        <v>0.35999999998603016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6250</v>
      </c>
      <c r="D1375" s="1">
        <f>'RAS-funkcijski'!E81</f>
        <v>22850</v>
      </c>
      <c r="E1375" s="1">
        <v>0</v>
      </c>
      <c r="F1375" s="1">
        <v>0</v>
      </c>
      <c r="G1375" s="2">
        <f t="shared" si="24"/>
        <v>4000.15</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3667317.73</v>
      </c>
      <c r="D1376" s="1">
        <f>'RAS-funkcijski'!E82</f>
        <v>7053149.4500000002</v>
      </c>
      <c r="E1376" s="1">
        <v>0</v>
      </c>
      <c r="F1376" s="1">
        <v>0</v>
      </c>
      <c r="G1376" s="2">
        <f t="shared" si="24"/>
        <v>1386342.0971400002</v>
      </c>
      <c r="H1376" s="2">
        <f t="shared" si="27"/>
        <v>0.72000000020489097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35631.35</v>
      </c>
      <c r="D1377" s="1">
        <f>'RAS-funkcijski'!E83</f>
        <v>1656159.83</v>
      </c>
      <c r="E1377" s="1">
        <v>0</v>
      </c>
      <c r="F1377" s="1">
        <v>0</v>
      </c>
      <c r="G1377" s="2">
        <f t="shared" si="24"/>
        <v>264488.12979000004</v>
      </c>
      <c r="H1377" s="2">
        <f t="shared" si="27"/>
        <v>0.519999999924039</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2999691.4</v>
      </c>
      <c r="D1378" s="1">
        <f>'RAS-funkcijski'!E84</f>
        <v>2163422.66</v>
      </c>
      <c r="E1378" s="1">
        <v>0</v>
      </c>
      <c r="F1378" s="1">
        <v>0</v>
      </c>
      <c r="G1378" s="2">
        <f t="shared" si="24"/>
        <v>586122.93760000006</v>
      </c>
      <c r="H1378" s="2">
        <f t="shared" si="27"/>
        <v>0.73999999975785613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27989.1</v>
      </c>
      <c r="D1379" s="1">
        <f>'RAS-funkcijski'!E85</f>
        <v>652464.04</v>
      </c>
      <c r="E1379" s="1">
        <v>0</v>
      </c>
      <c r="F1379" s="1">
        <v>0</v>
      </c>
      <c r="G1379" s="2">
        <f t="shared" si="24"/>
        <v>107966.29158000002</v>
      </c>
      <c r="H1379" s="2">
        <f t="shared" si="27"/>
        <v>0.14000000003579771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61831.09</v>
      </c>
      <c r="D1380" s="1">
        <f>'RAS-funkcijski'!E86</f>
        <v>58204.37</v>
      </c>
      <c r="E1380" s="1">
        <v>0</v>
      </c>
      <c r="F1380" s="1">
        <v>0</v>
      </c>
      <c r="G1380" s="2">
        <f t="shared" si="24"/>
        <v>14615.66606</v>
      </c>
      <c r="H1380" s="2">
        <f t="shared" si="27"/>
        <v>0.45999999999912689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542174.79</v>
      </c>
      <c r="D1382" s="1">
        <f>'RAS-funkcijski'!E88</f>
        <v>2522898.5499999998</v>
      </c>
      <c r="E1382" s="1">
        <v>0</v>
      </c>
      <c r="F1382" s="1">
        <v>0</v>
      </c>
      <c r="G1382" s="2">
        <f t="shared" si="24"/>
        <v>469389.63876</v>
      </c>
      <c r="H1382" s="2">
        <f t="shared" si="27"/>
        <v>0.66000000014901161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15487.35</v>
      </c>
      <c r="D1383" s="1">
        <f>'RAS-funkcijski'!E89</f>
        <v>13454.21</v>
      </c>
      <c r="E1383" s="1">
        <v>0</v>
      </c>
      <c r="F1383" s="1">
        <v>0</v>
      </c>
      <c r="G1383" s="2">
        <f t="shared" si="24"/>
        <v>3603.6404500000003</v>
      </c>
      <c r="H1383" s="2">
        <f t="shared" si="27"/>
        <v>0.55999999999949068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15487.35</v>
      </c>
      <c r="D1398" s="1">
        <f>'RAS-funkcijski'!E104</f>
        <v>13454.21</v>
      </c>
      <c r="E1398" s="1">
        <v>0</v>
      </c>
      <c r="F1398" s="1">
        <v>0</v>
      </c>
      <c r="G1398" s="2">
        <f t="shared" si="24"/>
        <v>4239.5770000000002</v>
      </c>
      <c r="H1398" s="2">
        <f t="shared" si="27"/>
        <v>0.55999999999949068</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425700.02</v>
      </c>
      <c r="D1401" s="1">
        <f>'RAS-funkcijski'!E107</f>
        <v>444126.85</v>
      </c>
      <c r="E1401" s="1">
        <v>0</v>
      </c>
      <c r="F1401" s="1">
        <v>0</v>
      </c>
      <c r="G1401" s="2">
        <f t="shared" si="24"/>
        <v>135337.23315999997</v>
      </c>
      <c r="H1401" s="2">
        <f t="shared" si="27"/>
        <v>0.17000000004190952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358886.03</v>
      </c>
      <c r="D1402" s="1">
        <f>'RAS-funkcijski'!E108</f>
        <v>353700</v>
      </c>
      <c r="E1402" s="1">
        <v>0</v>
      </c>
      <c r="F1402" s="1">
        <v>0</v>
      </c>
      <c r="G1402" s="2">
        <f t="shared" si="24"/>
        <v>110893.74711999999</v>
      </c>
      <c r="H1402" s="2">
        <f t="shared" si="27"/>
        <v>3.0000000027939677E-2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66813.990000000005</v>
      </c>
      <c r="D1403" s="1">
        <f>'RAS-funkcijski'!E109</f>
        <v>82426.850000000006</v>
      </c>
      <c r="E1403" s="1">
        <v>0</v>
      </c>
      <c r="F1403" s="1">
        <v>0</v>
      </c>
      <c r="G1403" s="2">
        <f t="shared" si="24"/>
        <v>24325.107450000003</v>
      </c>
      <c r="H1403" s="2">
        <f t="shared" si="27"/>
        <v>0.15999999998894054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6000</v>
      </c>
      <c r="E1405" s="1">
        <v>0</v>
      </c>
      <c r="F1405" s="1">
        <v>0</v>
      </c>
      <c r="G1405" s="2">
        <f t="shared" si="24"/>
        <v>1284</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2000</v>
      </c>
      <c r="E1407" s="1">
        <v>0</v>
      </c>
      <c r="F1407" s="1">
        <v>0</v>
      </c>
      <c r="G1407" s="2">
        <f t="shared" si="24"/>
        <v>436</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1288673.6499999999</v>
      </c>
      <c r="D1408" s="1">
        <f>'RAS-funkcijski'!E114</f>
        <v>1589874.66</v>
      </c>
      <c r="E1408" s="1">
        <v>0</v>
      </c>
      <c r="F1408" s="1">
        <v>0</v>
      </c>
      <c r="G1408" s="2">
        <f t="shared" si="24"/>
        <v>491526.52669999999</v>
      </c>
      <c r="H1408" s="2">
        <f t="shared" si="27"/>
        <v>0.69000000017695129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1288673.6499999999</v>
      </c>
      <c r="D1409" s="1">
        <f>'RAS-funkcijski'!E115</f>
        <v>1589874.66</v>
      </c>
      <c r="E1409" s="1">
        <v>0</v>
      </c>
      <c r="F1409" s="1">
        <v>0</v>
      </c>
      <c r="G1409" s="2">
        <f t="shared" si="24"/>
        <v>495994.94967</v>
      </c>
      <c r="H1409" s="2">
        <f t="shared" si="27"/>
        <v>0.69000000017695129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975877.53</v>
      </c>
      <c r="D1410" s="1">
        <f>'RAS-funkcijski'!E116</f>
        <v>1253884.72</v>
      </c>
      <c r="E1410" s="1">
        <v>0</v>
      </c>
      <c r="F1410" s="1">
        <v>0</v>
      </c>
      <c r="G1410" s="2">
        <f t="shared" si="24"/>
        <v>390168.46064</v>
      </c>
      <c r="H1410" s="2">
        <f t="shared" si="27"/>
        <v>0.75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312796.12</v>
      </c>
      <c r="D1411" s="1">
        <f>'RAS-funkcijski'!E117</f>
        <v>335989.94</v>
      </c>
      <c r="E1411" s="1">
        <v>0</v>
      </c>
      <c r="F1411" s="1">
        <v>0</v>
      </c>
      <c r="G1411" s="2">
        <f t="shared" si="24"/>
        <v>111279.68799999999</v>
      </c>
      <c r="H1411" s="2">
        <f t="shared" si="27"/>
        <v>0.17999999999301508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363781.95999999996</v>
      </c>
      <c r="D1423" s="1">
        <f>'RAS-funkcijski'!E129</f>
        <v>441812.75999999995</v>
      </c>
      <c r="E1423" s="1">
        <v>0</v>
      </c>
      <c r="F1423" s="1">
        <v>0</v>
      </c>
      <c r="G1423" s="2">
        <f t="shared" si="24"/>
        <v>155925.935</v>
      </c>
      <c r="H1423" s="2">
        <f t="shared" si="27"/>
        <v>0.28000000008614734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4800</v>
      </c>
      <c r="E1429" s="1">
        <v>0</v>
      </c>
      <c r="F1429" s="1">
        <v>0</v>
      </c>
      <c r="G1429" s="2">
        <f t="shared" si="24"/>
        <v>1257.6000000000001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311168.93</v>
      </c>
      <c r="D1432" s="1">
        <f>'RAS-funkcijski'!E138</f>
        <v>375784.41</v>
      </c>
      <c r="E1432" s="1">
        <v>0</v>
      </c>
      <c r="F1432" s="1">
        <v>0</v>
      </c>
      <c r="G1432" s="2">
        <f t="shared" si="24"/>
        <v>142406.8585</v>
      </c>
      <c r="H1432" s="2">
        <f t="shared" si="27"/>
        <v>0.47999999998137355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52613.03</v>
      </c>
      <c r="D1434" s="1">
        <f>'RAS-funkcijski'!E140</f>
        <v>61228.35</v>
      </c>
      <c r="E1434" s="1">
        <v>0</v>
      </c>
      <c r="F1434" s="1">
        <v>0</v>
      </c>
      <c r="G1434" s="2">
        <f t="shared" si="24"/>
        <v>23809.48328</v>
      </c>
      <c r="H1434" s="2">
        <f t="shared" si="27"/>
        <v>0.37999999999738066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8453059.1499999985</v>
      </c>
      <c r="D1435" s="13">
        <f>'RAS-funkcijski'!E141</f>
        <v>12504742.800000001</v>
      </c>
      <c r="E1435" s="13">
        <v>0</v>
      </c>
      <c r="F1435" s="13">
        <v>0</v>
      </c>
      <c r="G1435" s="14">
        <f t="shared" si="24"/>
        <v>4584368.6307500005</v>
      </c>
      <c r="H1435" s="14">
        <f t="shared" si="27"/>
        <v>0.34999999776482582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2797682.25</v>
      </c>
      <c r="D1480" s="6"/>
      <c r="E1480" s="6">
        <v>0</v>
      </c>
      <c r="F1480" s="6">
        <v>0</v>
      </c>
      <c r="G1480" s="7">
        <f t="shared" ref="G1480:G1580" si="34">B1480/1000*C1480</f>
        <v>2797.6822499999998</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13995952.140000001</v>
      </c>
      <c r="D1481" s="1">
        <v>0</v>
      </c>
      <c r="E1481" s="1">
        <v>0</v>
      </c>
      <c r="F1481" s="1">
        <v>0</v>
      </c>
      <c r="G1481" s="2">
        <f t="shared" si="34"/>
        <v>27991.904280000002</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6973279.46</v>
      </c>
      <c r="D1483" s="1">
        <v>0</v>
      </c>
      <c r="E1483" s="1">
        <v>0</v>
      </c>
      <c r="F1483" s="1">
        <v>0</v>
      </c>
      <c r="G1483" s="2">
        <f t="shared" si="34"/>
        <v>27893.117839999999</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1329631.8799999999</v>
      </c>
      <c r="D1484" s="1">
        <v>0</v>
      </c>
      <c r="E1484" s="1">
        <v>0</v>
      </c>
      <c r="F1484" s="1">
        <v>0</v>
      </c>
      <c r="G1484" s="2">
        <f t="shared" si="34"/>
        <v>6648.1593999999996</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1940404.1</v>
      </c>
      <c r="D1485" s="1">
        <v>0</v>
      </c>
      <c r="E1485" s="1">
        <v>0</v>
      </c>
      <c r="F1485" s="1">
        <v>0</v>
      </c>
      <c r="G1485" s="2">
        <f t="shared" si="34"/>
        <v>11642.4246</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27451.99</v>
      </c>
      <c r="D1486" s="1">
        <v>0</v>
      </c>
      <c r="E1486" s="1">
        <v>0</v>
      </c>
      <c r="F1486" s="1">
        <v>0</v>
      </c>
      <c r="G1486" s="2">
        <f t="shared" si="34"/>
        <v>192.16393000000002</v>
      </c>
      <c r="H1486" s="2">
        <f t="shared" si="35"/>
        <v>9.9999999983992893E-3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510588.46</v>
      </c>
      <c r="D1487" s="1">
        <v>0</v>
      </c>
      <c r="E1487" s="1">
        <v>0</v>
      </c>
      <c r="F1487" s="1">
        <v>0</v>
      </c>
      <c r="G1487" s="2">
        <f t="shared" si="34"/>
        <v>4084.7076800000004</v>
      </c>
      <c r="H1487" s="2">
        <f t="shared" si="35"/>
        <v>0.46000000002095476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1116632.3799999999</v>
      </c>
      <c r="D1488" s="1">
        <v>0</v>
      </c>
      <c r="E1488" s="1">
        <v>0</v>
      </c>
      <c r="F1488" s="1">
        <v>0</v>
      </c>
      <c r="G1488" s="2">
        <f>B1488/1000*C1488</f>
        <v>10049.691419999997</v>
      </c>
      <c r="H1488" s="2">
        <f>ABS(C1488-ROUND(C1488,0))</f>
        <v>0.37999999988824129</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451246.08000000002</v>
      </c>
      <c r="D1489" s="1">
        <v>0</v>
      </c>
      <c r="E1489" s="1">
        <v>0</v>
      </c>
      <c r="F1489" s="1">
        <v>0</v>
      </c>
      <c r="G1489" s="2">
        <f t="shared" si="34"/>
        <v>4512.4607999999998</v>
      </c>
      <c r="H1489" s="2">
        <f t="shared" si="35"/>
        <v>8.0000000016298145E-2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1216560.6399999999</v>
      </c>
      <c r="D1490" s="1">
        <v>0</v>
      </c>
      <c r="E1490" s="1">
        <v>0</v>
      </c>
      <c r="F1490" s="1">
        <v>0</v>
      </c>
      <c r="G1490" s="2">
        <f t="shared" si="34"/>
        <v>13382.167039999998</v>
      </c>
      <c r="H1490" s="2">
        <f t="shared" si="35"/>
        <v>0.36000000010244548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380763.93</v>
      </c>
      <c r="D1491" s="1">
        <v>0</v>
      </c>
      <c r="E1491" s="1">
        <v>0</v>
      </c>
      <c r="F1491" s="1">
        <v>0</v>
      </c>
      <c r="G1491" s="2">
        <f t="shared" si="34"/>
        <v>4569.16716</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7022672.6799999997</v>
      </c>
      <c r="D1492" s="1">
        <v>0</v>
      </c>
      <c r="E1492" s="1">
        <v>0</v>
      </c>
      <c r="F1492" s="1">
        <v>0</v>
      </c>
      <c r="G1492" s="2">
        <f t="shared" si="34"/>
        <v>91294.744839999985</v>
      </c>
      <c r="H1492" s="2">
        <f t="shared" si="35"/>
        <v>0.32000000029802322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13744200.190000001</v>
      </c>
      <c r="D1499" s="1">
        <v>0</v>
      </c>
      <c r="E1499" s="1">
        <v>0</v>
      </c>
      <c r="F1499" s="1">
        <v>0</v>
      </c>
      <c r="G1499" s="2">
        <f t="shared" si="34"/>
        <v>274884.00380000001</v>
      </c>
      <c r="H1499" s="2">
        <f t="shared" si="35"/>
        <v>0.19000000134110451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7100845.8800000008</v>
      </c>
      <c r="D1501" s="1">
        <v>0</v>
      </c>
      <c r="E1501" s="1">
        <v>0</v>
      </c>
      <c r="F1501" s="1">
        <v>0</v>
      </c>
      <c r="G1501" s="2">
        <f t="shared" si="34"/>
        <v>156218.60936</v>
      </c>
      <c r="H1501" s="2">
        <f t="shared" si="35"/>
        <v>0.11999999918043613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1279241.93</v>
      </c>
      <c r="D1502" s="1">
        <v>0</v>
      </c>
      <c r="E1502" s="1">
        <v>0</v>
      </c>
      <c r="F1502" s="1">
        <v>0</v>
      </c>
      <c r="G1502" s="2">
        <f t="shared" si="34"/>
        <v>29422.56439</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2056421.02</v>
      </c>
      <c r="D1503" s="1">
        <v>0</v>
      </c>
      <c r="E1503" s="1">
        <v>0</v>
      </c>
      <c r="F1503" s="1">
        <v>0</v>
      </c>
      <c r="G1503" s="2">
        <f t="shared" si="34"/>
        <v>49354.104480000002</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27161.16</v>
      </c>
      <c r="D1504" s="1">
        <v>0</v>
      </c>
      <c r="E1504" s="1">
        <v>0</v>
      </c>
      <c r="F1504" s="1">
        <v>0</v>
      </c>
      <c r="G1504" s="2">
        <f t="shared" si="34"/>
        <v>679.029</v>
      </c>
      <c r="H1504" s="2">
        <f t="shared" si="35"/>
        <v>0.15999999999985448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474879.67</v>
      </c>
      <c r="D1505" s="1">
        <v>0</v>
      </c>
      <c r="E1505" s="1">
        <v>0</v>
      </c>
      <c r="F1505" s="1">
        <v>0</v>
      </c>
      <c r="G1505" s="2">
        <f t="shared" si="34"/>
        <v>12346.871419999999</v>
      </c>
      <c r="H1505" s="2">
        <f t="shared" si="35"/>
        <v>0.33000000001629815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1116632.3799999999</v>
      </c>
      <c r="D1506" s="1">
        <v>0</v>
      </c>
      <c r="E1506" s="1">
        <v>0</v>
      </c>
      <c r="F1506" s="1">
        <v>0</v>
      </c>
      <c r="G1506" s="2">
        <f>B1506/1000*C1506</f>
        <v>30149.074259999998</v>
      </c>
      <c r="H1506" s="2">
        <f>ABS(C1506-ROUND(C1506,0))</f>
        <v>0.37999999988824129</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465144.83</v>
      </c>
      <c r="D1507" s="1">
        <v>0</v>
      </c>
      <c r="E1507" s="1">
        <v>0</v>
      </c>
      <c r="F1507" s="1">
        <v>0</v>
      </c>
      <c r="G1507" s="2">
        <f t="shared" si="34"/>
        <v>13024.055240000002</v>
      </c>
      <c r="H1507" s="2">
        <f t="shared" si="35"/>
        <v>0.16999999998370185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1218369.1200000001</v>
      </c>
      <c r="D1508" s="1">
        <v>0</v>
      </c>
      <c r="E1508" s="1">
        <v>0</v>
      </c>
      <c r="F1508" s="1">
        <v>0</v>
      </c>
      <c r="G1508" s="2">
        <f t="shared" si="34"/>
        <v>35332.704480000008</v>
      </c>
      <c r="H1508" s="2">
        <f t="shared" si="35"/>
        <v>0.12000000011175871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462995.77</v>
      </c>
      <c r="D1509" s="1">
        <v>0</v>
      </c>
      <c r="E1509" s="1">
        <v>0</v>
      </c>
      <c r="F1509" s="1">
        <v>0</v>
      </c>
      <c r="G1509" s="2">
        <f t="shared" si="34"/>
        <v>13889.873100000001</v>
      </c>
      <c r="H1509" s="2">
        <f t="shared" si="35"/>
        <v>0.22999999998137355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6425540.1100000003</v>
      </c>
      <c r="D1510" s="1">
        <v>0</v>
      </c>
      <c r="E1510" s="1">
        <v>0</v>
      </c>
      <c r="F1510" s="1">
        <v>0</v>
      </c>
      <c r="G1510" s="2">
        <f t="shared" si="34"/>
        <v>199191.74341</v>
      </c>
      <c r="H1510" s="2">
        <f t="shared" si="35"/>
        <v>0.11000000033527613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217814.2</v>
      </c>
      <c r="D1511" s="1">
        <v>0</v>
      </c>
      <c r="E1511" s="1">
        <v>0</v>
      </c>
      <c r="F1511" s="1">
        <v>0</v>
      </c>
      <c r="G1511" s="2">
        <f t="shared" si="34"/>
        <v>6970.0544000000009</v>
      </c>
      <c r="H1511" s="2">
        <f t="shared" si="35"/>
        <v>0.20000000001164153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217814.2</v>
      </c>
      <c r="D1515" s="1">
        <v>0</v>
      </c>
      <c r="E1515" s="1">
        <v>0</v>
      </c>
      <c r="F1515" s="1">
        <v>0</v>
      </c>
      <c r="G1515" s="2">
        <f t="shared" si="34"/>
        <v>7841.3112000000001</v>
      </c>
      <c r="H1515" s="2">
        <f t="shared" si="35"/>
        <v>0.20000000001164153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3049434.1999999993</v>
      </c>
      <c r="D1517" s="1">
        <v>0</v>
      </c>
      <c r="E1517" s="1">
        <v>0</v>
      </c>
      <c r="F1517" s="1">
        <v>0</v>
      </c>
      <c r="G1517" s="2">
        <f t="shared" si="34"/>
        <v>115878.49959999997</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898092.04</v>
      </c>
      <c r="D1518" s="1">
        <v>0</v>
      </c>
      <c r="E1518" s="1">
        <v>0</v>
      </c>
      <c r="F1518" s="1">
        <v>0</v>
      </c>
      <c r="G1518" s="2">
        <f t="shared" si="34"/>
        <v>35025.58956</v>
      </c>
      <c r="H1518" s="2">
        <f t="shared" si="35"/>
        <v>4.0000000037252903E-2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267614.01</v>
      </c>
      <c r="D1524" s="1">
        <v>0</v>
      </c>
      <c r="E1524" s="1">
        <v>0</v>
      </c>
      <c r="F1524" s="1">
        <v>0</v>
      </c>
      <c r="G1524" s="2">
        <f t="shared" si="34"/>
        <v>12042.630450000001</v>
      </c>
      <c r="H1524" s="2">
        <f t="shared" si="35"/>
        <v>1.0000000009313226E-2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196493</v>
      </c>
      <c r="D1530" s="1">
        <v>0</v>
      </c>
      <c r="E1530" s="1">
        <v>0</v>
      </c>
      <c r="F1530" s="1">
        <v>0</v>
      </c>
      <c r="G1530" s="2">
        <f t="shared" si="34"/>
        <v>10021.143</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196493</v>
      </c>
      <c r="D1531" s="1">
        <v>0</v>
      </c>
      <c r="E1531" s="1">
        <v>0</v>
      </c>
      <c r="F1531" s="1">
        <v>0</v>
      </c>
      <c r="G1531" s="2">
        <f t="shared" si="34"/>
        <v>10217.636</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173.89</v>
      </c>
      <c r="D1535" s="1">
        <v>0</v>
      </c>
      <c r="E1535" s="1">
        <v>0</v>
      </c>
      <c r="F1535" s="1">
        <v>0</v>
      </c>
      <c r="G1535" s="2">
        <f t="shared" si="34"/>
        <v>9.7378400000000003</v>
      </c>
      <c r="H1535" s="2">
        <f t="shared" si="35"/>
        <v>0.11000000000001364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173.89</v>
      </c>
      <c r="D1536" s="1">
        <v>0</v>
      </c>
      <c r="E1536" s="1">
        <v>0</v>
      </c>
      <c r="F1536" s="1">
        <v>0</v>
      </c>
      <c r="G1536" s="2">
        <f t="shared" si="34"/>
        <v>9.9117300000000004</v>
      </c>
      <c r="H1536" s="2">
        <f t="shared" si="35"/>
        <v>0.11000000000001364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35708.79</v>
      </c>
      <c r="D1540" s="1">
        <v>0</v>
      </c>
      <c r="E1540" s="1">
        <v>0</v>
      </c>
      <c r="F1540" s="1">
        <v>0</v>
      </c>
      <c r="G1540" s="2">
        <f t="shared" si="34"/>
        <v>2178.2361900000001</v>
      </c>
      <c r="H1540" s="2">
        <f t="shared" si="35"/>
        <v>0.20999999999912689</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35708.79</v>
      </c>
      <c r="D1541" s="1">
        <v>0</v>
      </c>
      <c r="E1541" s="1">
        <v>0</v>
      </c>
      <c r="F1541" s="1">
        <v>0</v>
      </c>
      <c r="G1541" s="2">
        <f t="shared" si="34"/>
        <v>2213.9449800000002</v>
      </c>
      <c r="H1541" s="2">
        <f t="shared" si="35"/>
        <v>0.20999999999912689</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4216.07</v>
      </c>
      <c r="D1550" s="1">
        <v>0</v>
      </c>
      <c r="E1550" s="1">
        <v>0</v>
      </c>
      <c r="F1550" s="1">
        <v>0</v>
      </c>
      <c r="G1550" s="2">
        <f t="shared" si="34"/>
        <v>299.34096999999997</v>
      </c>
      <c r="H1550" s="2">
        <f t="shared" si="35"/>
        <v>6.9999999999708962E-2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4216.07</v>
      </c>
      <c r="D1551" s="1">
        <v>0</v>
      </c>
      <c r="E1551" s="1">
        <v>0</v>
      </c>
      <c r="F1551" s="1">
        <v>0</v>
      </c>
      <c r="G1551" s="2">
        <f t="shared" si="34"/>
        <v>303.55703999999997</v>
      </c>
      <c r="H1551" s="2">
        <f t="shared" si="35"/>
        <v>6.9999999999708962E-2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4436.3500000000004</v>
      </c>
      <c r="D1555" s="1">
        <v>0</v>
      </c>
      <c r="E1555" s="1">
        <v>0</v>
      </c>
      <c r="F1555" s="1">
        <v>0</v>
      </c>
      <c r="G1555" s="2">
        <f t="shared" si="34"/>
        <v>337.1626</v>
      </c>
      <c r="H1555" s="2">
        <f t="shared" si="35"/>
        <v>0.3500000000003638</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4436.3500000000004</v>
      </c>
      <c r="D1556" s="1">
        <v>0</v>
      </c>
      <c r="E1556" s="1">
        <v>0</v>
      </c>
      <c r="F1556" s="1">
        <v>0</v>
      </c>
      <c r="G1556" s="2">
        <f t="shared" si="34"/>
        <v>341.59895</v>
      </c>
      <c r="H1556" s="2">
        <f t="shared" si="35"/>
        <v>0.3500000000003638</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26585.91</v>
      </c>
      <c r="D1560" s="1">
        <v>0</v>
      </c>
      <c r="E1560" s="1">
        <v>0</v>
      </c>
      <c r="F1560" s="1">
        <v>0</v>
      </c>
      <c r="G1560" s="2">
        <f t="shared" si="34"/>
        <v>2153.4587099999999</v>
      </c>
      <c r="H1560" s="2">
        <f t="shared" si="35"/>
        <v>9.0000000000145519E-2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26585.91</v>
      </c>
      <c r="D1561" s="1">
        <v>0</v>
      </c>
      <c r="E1561" s="1">
        <v>0</v>
      </c>
      <c r="F1561" s="1">
        <v>0</v>
      </c>
      <c r="G1561" s="2">
        <f t="shared" si="34"/>
        <v>2180.0446200000001</v>
      </c>
      <c r="H1561" s="2">
        <f t="shared" si="35"/>
        <v>9.0000000000145519E-2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630478.03</v>
      </c>
      <c r="D1565" s="1">
        <v>0</v>
      </c>
      <c r="E1565" s="1">
        <v>0</v>
      </c>
      <c r="F1565" s="1">
        <v>0</v>
      </c>
      <c r="G1565" s="2">
        <f t="shared" si="34"/>
        <v>54221.11058</v>
      </c>
      <c r="H1565" s="2">
        <f t="shared" si="35"/>
        <v>3.0000000027939677E-2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630478.03</v>
      </c>
      <c r="D1566" s="1">
        <v>0</v>
      </c>
      <c r="E1566" s="1">
        <v>0</v>
      </c>
      <c r="F1566" s="1">
        <v>0</v>
      </c>
      <c r="G1566" s="2">
        <f t="shared" si="34"/>
        <v>54851.588609999999</v>
      </c>
      <c r="H1566" s="2">
        <f t="shared" si="35"/>
        <v>3.0000000027939677E-2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2151342.16</v>
      </c>
      <c r="D1576" s="1">
        <v>0</v>
      </c>
      <c r="E1576" s="1">
        <v>0</v>
      </c>
      <c r="F1576" s="1">
        <v>0</v>
      </c>
      <c r="G1576" s="2">
        <f t="shared" si="34"/>
        <v>208680.18952000001</v>
      </c>
      <c r="H1576" s="2">
        <f t="shared" si="35"/>
        <v>0.16000000014901161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532527.34</v>
      </c>
      <c r="D1578" s="1">
        <v>0</v>
      </c>
      <c r="E1578" s="1">
        <v>0</v>
      </c>
      <c r="F1578" s="1">
        <v>0</v>
      </c>
      <c r="G1578" s="2">
        <f t="shared" si="34"/>
        <v>52720.206659999996</v>
      </c>
      <c r="H1578" s="2">
        <f t="shared" si="35"/>
        <v>0.33999999996740371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7049.63</v>
      </c>
      <c r="D1579" s="1">
        <v>0</v>
      </c>
      <c r="E1579" s="1">
        <v>0</v>
      </c>
      <c r="F1579" s="1">
        <v>0</v>
      </c>
      <c r="G1579" s="2">
        <f t="shared" si="34"/>
        <v>704.96300000000008</v>
      </c>
      <c r="H1579" s="2">
        <f t="shared" si="35"/>
        <v>0.36999999999989086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1611765.19</v>
      </c>
      <c r="D1580" s="13">
        <v>0</v>
      </c>
      <c r="E1580" s="13">
        <v>0</v>
      </c>
      <c r="F1580" s="13">
        <v>0</v>
      </c>
      <c r="G1580" s="14">
        <f t="shared" si="34"/>
        <v>162788.28419000001</v>
      </c>
      <c r="H1580" s="14">
        <f t="shared" si="35"/>
        <v>0.18999999994412065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26223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8360818.4799999995</v>
      </c>
      <c r="I16" s="170">
        <f>'PR-RAS'!E6</f>
        <v>7371864.75</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3779819.01</v>
      </c>
      <c r="I17" s="170">
        <f>'PR-RAS'!E151</f>
        <v>5479997.9199999999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4062257.0300000003</v>
      </c>
      <c r="I18" s="170">
        <f>'PR-RAS'!E645</f>
        <v>2569440.9300000006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28625445.369999997</v>
      </c>
      <c r="I20" s="173">
        <f>BILANCA!E7</f>
        <v>40799943.530000001</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6761984.2400000002</v>
      </c>
      <c r="I21" s="175">
        <f>BILANCA!E68</f>
        <v>6413771.71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2788536.35</v>
      </c>
      <c r="I22" s="175">
        <f>BILANCA!E176</f>
        <v>3049434.2</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32598893.260000002</v>
      </c>
      <c r="I23" s="177">
        <f>BILANCA!E237</f>
        <v>44164281.039999999</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985068.77</v>
      </c>
      <c r="I24" s="173">
        <f>'RAS-funkcijski'!E5</f>
        <v>1200133.8399999999</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1325847.8999999999</v>
      </c>
      <c r="I25" s="175">
        <f>'RAS-funkcijski'!E35</f>
        <v>1526125.54</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542174.79</v>
      </c>
      <c r="I26" s="175">
        <f>'RAS-funkcijski'!E88</f>
        <v>2522898.5499999998</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1288673.6499999999</v>
      </c>
      <c r="I27" s="175">
        <f>'RAS-funkcijski'!E114</f>
        <v>1589874.66</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8453059.1499999985</v>
      </c>
      <c r="I28" s="179">
        <f>'RAS-funkcijski'!E141</f>
        <v>12504742.800000001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2797682.25</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3049434.1999999993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898092.04</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2151342.16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0" zoomScaleNormal="100" workbookViewId="0">
      <selection activeCell="E415" sqref="E41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8360818.4799999995</v>
      </c>
      <c r="E6" s="51">
        <f>E7+E44+E50+E82+E106+E124+E133+E139</f>
        <v>7371864.75</v>
      </c>
      <c r="F6" s="52">
        <f t="shared" ref="F6:F131" si="0">IF(D6&lt;&gt;0,IF(E6/D6&gt;=100,"&gt;&gt;100",E6/D6*100),"-")</f>
        <v>88.171567982660008</v>
      </c>
    </row>
    <row r="7" spans="1:25" ht="12.75" customHeight="1" x14ac:dyDescent="0.2">
      <c r="A7" s="53">
        <v>61</v>
      </c>
      <c r="B7" s="294" t="s">
        <v>60</v>
      </c>
      <c r="C7" s="50" t="s">
        <v>61</v>
      </c>
      <c r="D7" s="51">
        <f t="shared" ref="D7:E7" si="1">D8+D17+D23+D29+D37+D40</f>
        <v>2630499.29</v>
      </c>
      <c r="E7" s="51">
        <f t="shared" si="1"/>
        <v>3563209.8800000004</v>
      </c>
      <c r="F7" s="52">
        <f t="shared" si="0"/>
        <v>135.45754958177542</v>
      </c>
    </row>
    <row r="8" spans="1:25" ht="12.75" customHeight="1" x14ac:dyDescent="0.2">
      <c r="A8" s="53">
        <v>611</v>
      </c>
      <c r="B8" s="85" t="s">
        <v>62</v>
      </c>
      <c r="C8" s="50" t="s">
        <v>63</v>
      </c>
      <c r="D8" s="51">
        <f t="shared" ref="D8:E8" si="2">SUM(D9:D14)-D15-D16</f>
        <v>2230941.2600000002</v>
      </c>
      <c r="E8" s="51">
        <f t="shared" si="2"/>
        <v>3011400.33</v>
      </c>
      <c r="F8" s="52">
        <f t="shared" si="0"/>
        <v>134.98339844232385</v>
      </c>
    </row>
    <row r="9" spans="1:25" ht="12.75" customHeight="1" x14ac:dyDescent="0.2">
      <c r="A9" s="53">
        <v>6111</v>
      </c>
      <c r="B9" s="85" t="s">
        <v>64</v>
      </c>
      <c r="C9" s="50" t="s">
        <v>65</v>
      </c>
      <c r="D9" s="242">
        <v>2280685.58</v>
      </c>
      <c r="E9" s="242">
        <v>3117877.28</v>
      </c>
      <c r="F9" s="52">
        <f t="shared" si="0"/>
        <v>136.70789640367701</v>
      </c>
    </row>
    <row r="10" spans="1:25" ht="12.75" customHeight="1" x14ac:dyDescent="0.2">
      <c r="A10" s="53">
        <v>6112</v>
      </c>
      <c r="B10" s="85" t="s">
        <v>66</v>
      </c>
      <c r="C10" s="50" t="s">
        <v>67</v>
      </c>
      <c r="D10" s="242">
        <v>95734.25</v>
      </c>
      <c r="E10" s="242">
        <v>111586.38</v>
      </c>
      <c r="F10" s="52">
        <f t="shared" si="0"/>
        <v>116.55847306476002</v>
      </c>
    </row>
    <row r="11" spans="1:25" ht="12.75" customHeight="1" x14ac:dyDescent="0.2">
      <c r="A11" s="53">
        <v>6113</v>
      </c>
      <c r="B11" s="85" t="s">
        <v>68</v>
      </c>
      <c r="C11" s="50" t="s">
        <v>69</v>
      </c>
      <c r="D11" s="242">
        <v>160266.31</v>
      </c>
      <c r="E11" s="242">
        <v>204714.01</v>
      </c>
      <c r="F11" s="52">
        <f t="shared" si="0"/>
        <v>127.73365157031445</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305744.88</v>
      </c>
      <c r="E15" s="242">
        <v>422777.34</v>
      </c>
      <c r="F15" s="52">
        <f t="shared" si="0"/>
        <v>138.27781515098471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364771.13</v>
      </c>
      <c r="E23" s="51">
        <f t="shared" si="4"/>
        <v>504164.33</v>
      </c>
      <c r="F23" s="52">
        <f t="shared" si="0"/>
        <v>138.21387948108722</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364771.13</v>
      </c>
      <c r="E27" s="242">
        <v>504164.33</v>
      </c>
      <c r="F27" s="52">
        <f t="shared" si="0"/>
        <v>138.21387948108722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34786.9</v>
      </c>
      <c r="E29" s="51">
        <f t="shared" si="5"/>
        <v>47645.22</v>
      </c>
      <c r="F29" s="52">
        <f t="shared" si="0"/>
        <v>136.96310967634369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34498.83</v>
      </c>
      <c r="E31" s="242">
        <v>47645.22</v>
      </c>
      <c r="F31" s="52">
        <f t="shared" si="0"/>
        <v>138.10677057743698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288.07</v>
      </c>
      <c r="E34" s="242">
        <v>0</v>
      </c>
      <c r="F34" s="52">
        <f t="shared" si="0"/>
        <v>0</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4489046.3499999996</v>
      </c>
      <c r="E50" s="51">
        <f>E51+E54+E59+E62+E65+E68+E71+E74+E77</f>
        <v>1982342.0599999998</v>
      </c>
      <c r="F50" s="52">
        <f t="shared" si="0"/>
        <v>44.159536468140942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3646044.88</v>
      </c>
      <c r="E59" s="51">
        <f t="shared" si="12"/>
        <v>1522141.98</v>
      </c>
      <c r="F59" s="52">
        <f t="shared" si="0"/>
        <v>41.747757641425416</v>
      </c>
    </row>
    <row r="60" spans="1:6" ht="12" x14ac:dyDescent="0.2">
      <c r="A60" s="53">
        <v>6331</v>
      </c>
      <c r="B60" s="86" t="s">
        <v>166</v>
      </c>
      <c r="C60" s="50" t="s">
        <v>167</v>
      </c>
      <c r="D60" s="242">
        <v>578150.67000000004</v>
      </c>
      <c r="E60" s="242">
        <v>1238333.43</v>
      </c>
      <c r="F60" s="52">
        <f t="shared" si="0"/>
        <v>214.1887044773294</v>
      </c>
    </row>
    <row r="61" spans="1:6" ht="12" x14ac:dyDescent="0.2">
      <c r="A61" s="53">
        <v>6332</v>
      </c>
      <c r="B61" s="86" t="s">
        <v>168</v>
      </c>
      <c r="C61" s="50" t="s">
        <v>169</v>
      </c>
      <c r="D61" s="242">
        <v>3067894.21</v>
      </c>
      <c r="E61" s="242">
        <v>283808.55</v>
      </c>
      <c r="F61" s="52">
        <f t="shared" si="0"/>
        <v>9.2509236164306987</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4184.3999999999996</v>
      </c>
      <c r="E68" s="51">
        <f t="shared" si="15"/>
        <v>3525.4</v>
      </c>
      <c r="F68" s="52">
        <f t="shared" si="0"/>
        <v>84.251027626421958</v>
      </c>
    </row>
    <row r="69" spans="1:6" ht="12.75" customHeight="1" x14ac:dyDescent="0.2">
      <c r="A69" s="53" t="s">
        <v>184</v>
      </c>
      <c r="B69" s="85" t="s">
        <v>185</v>
      </c>
      <c r="C69" s="50" t="s">
        <v>184</v>
      </c>
      <c r="D69" s="242">
        <v>4184.3999999999996</v>
      </c>
      <c r="E69" s="242">
        <v>3525.4</v>
      </c>
      <c r="F69" s="52">
        <f t="shared" si="0"/>
        <v>84.251027626421958</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838817.07</v>
      </c>
      <c r="E74" s="51">
        <f t="shared" si="17"/>
        <v>456674.68</v>
      </c>
      <c r="F74" s="52">
        <f t="shared" si="0"/>
        <v>54.44270226880338</v>
      </c>
    </row>
    <row r="75" spans="1:6" ht="12.75" customHeight="1" x14ac:dyDescent="0.2">
      <c r="A75" s="53" t="s">
        <v>196</v>
      </c>
      <c r="B75" s="85" t="s">
        <v>197</v>
      </c>
      <c r="C75" s="50" t="s">
        <v>196</v>
      </c>
      <c r="D75" s="242">
        <v>27281.360000000001</v>
      </c>
      <c r="E75" s="242">
        <v>0</v>
      </c>
      <c r="F75" s="52">
        <f t="shared" si="0"/>
        <v>0</v>
      </c>
    </row>
    <row r="76" spans="1:6" ht="12.75" customHeight="1" x14ac:dyDescent="0.2">
      <c r="A76" s="53" t="s">
        <v>198</v>
      </c>
      <c r="B76" s="85" t="s">
        <v>199</v>
      </c>
      <c r="C76" s="50" t="s">
        <v>198</v>
      </c>
      <c r="D76" s="242">
        <v>811535.71</v>
      </c>
      <c r="E76" s="242">
        <v>456674.68</v>
      </c>
      <c r="F76" s="52">
        <f t="shared" si="0"/>
        <v>56.272900178354448</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130953.92</v>
      </c>
      <c r="E82" s="51">
        <f t="shared" si="19"/>
        <v>223297.31</v>
      </c>
      <c r="F82" s="52">
        <f t="shared" si="0"/>
        <v>170.5159417908223</v>
      </c>
    </row>
    <row r="83" spans="1:6" ht="12.75" customHeight="1" x14ac:dyDescent="0.2">
      <c r="A83" s="53">
        <v>641</v>
      </c>
      <c r="B83" s="85" t="s">
        <v>212</v>
      </c>
      <c r="C83" s="50" t="s">
        <v>213</v>
      </c>
      <c r="D83" s="51">
        <f t="shared" ref="D83:E83" si="20">SUM(D84:D90)</f>
        <v>1921.9499999999998</v>
      </c>
      <c r="E83" s="51">
        <f t="shared" si="20"/>
        <v>885.21</v>
      </c>
      <c r="F83" s="52">
        <f t="shared" si="0"/>
        <v>46.05790993522205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306.58999999999997</v>
      </c>
      <c r="E85" s="242">
        <v>809.83</v>
      </c>
      <c r="F85" s="52">
        <f t="shared" si="0"/>
        <v>264.14103525881478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1615.36</v>
      </c>
      <c r="E90" s="242">
        <v>75.38</v>
      </c>
      <c r="F90" s="52">
        <f t="shared" si="0"/>
        <v>4.6664520602218698</v>
      </c>
    </row>
    <row r="91" spans="1:6" ht="12.75" customHeight="1" x14ac:dyDescent="0.2">
      <c r="A91" s="53">
        <v>642</v>
      </c>
      <c r="B91" s="85" t="s">
        <v>228</v>
      </c>
      <c r="C91" s="50" t="s">
        <v>229</v>
      </c>
      <c r="D91" s="51">
        <f t="shared" ref="D91:E91" si="21">SUM(D92:D97)</f>
        <v>129031.97</v>
      </c>
      <c r="E91" s="51">
        <f t="shared" si="21"/>
        <v>222412.1</v>
      </c>
      <c r="F91" s="52">
        <f t="shared" si="0"/>
        <v>172.36976231549437</v>
      </c>
    </row>
    <row r="92" spans="1:6" ht="12.75" customHeight="1" x14ac:dyDescent="0.2">
      <c r="A92" s="53">
        <v>6421</v>
      </c>
      <c r="B92" s="85" t="s">
        <v>230</v>
      </c>
      <c r="C92" s="50" t="s">
        <v>231</v>
      </c>
      <c r="D92" s="242">
        <v>35037.800000000003</v>
      </c>
      <c r="E92" s="242">
        <v>64439.5</v>
      </c>
      <c r="F92" s="52">
        <f t="shared" si="0"/>
        <v>183.91422977470043</v>
      </c>
    </row>
    <row r="93" spans="1:6" ht="12.75" customHeight="1" x14ac:dyDescent="0.2">
      <c r="A93" s="53">
        <v>6422</v>
      </c>
      <c r="B93" s="85" t="s">
        <v>232</v>
      </c>
      <c r="C93" s="50" t="s">
        <v>233</v>
      </c>
      <c r="D93" s="242">
        <v>21953.85</v>
      </c>
      <c r="E93" s="242">
        <v>33865.47</v>
      </c>
      <c r="F93" s="52">
        <f t="shared" si="0"/>
        <v>154.25754480421432</v>
      </c>
    </row>
    <row r="94" spans="1:6" ht="12.75" customHeight="1" x14ac:dyDescent="0.2">
      <c r="A94" s="53">
        <v>6423</v>
      </c>
      <c r="B94" s="85" t="s">
        <v>234</v>
      </c>
      <c r="C94" s="50" t="s">
        <v>235</v>
      </c>
      <c r="D94" s="242">
        <v>72040.320000000007</v>
      </c>
      <c r="E94" s="242">
        <v>124107.13</v>
      </c>
      <c r="F94" s="52">
        <f t="shared" si="0"/>
        <v>172.27454014640688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1110318.92</v>
      </c>
      <c r="E106" s="51">
        <f t="shared" si="23"/>
        <v>1603015.5</v>
      </c>
      <c r="F106" s="52">
        <f t="shared" si="0"/>
        <v>144.37432985470517</v>
      </c>
    </row>
    <row r="107" spans="1:6" ht="12.75" customHeight="1" x14ac:dyDescent="0.2">
      <c r="A107" s="53">
        <v>651</v>
      </c>
      <c r="B107" s="85" t="s">
        <v>260</v>
      </c>
      <c r="C107" s="50" t="s">
        <v>261</v>
      </c>
      <c r="D107" s="51">
        <f t="shared" ref="D107:E107" si="24">SUM(D108:D111)</f>
        <v>1560.61</v>
      </c>
      <c r="E107" s="51">
        <f t="shared" si="24"/>
        <v>2231.1999999999998</v>
      </c>
      <c r="F107" s="52">
        <f t="shared" si="0"/>
        <v>142.96973619289892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1560.61</v>
      </c>
      <c r="E109" s="242">
        <v>2231.1999999999998</v>
      </c>
      <c r="F109" s="52">
        <f t="shared" si="0"/>
        <v>142.96973619289892</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241879.27000000002</v>
      </c>
      <c r="E112" s="51">
        <f t="shared" si="25"/>
        <v>344911.91</v>
      </c>
      <c r="F112" s="52">
        <f t="shared" si="0"/>
        <v>142.59672191006695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4458.75</v>
      </c>
      <c r="E114" s="242">
        <v>5915.14</v>
      </c>
      <c r="F114" s="52">
        <f t="shared" si="0"/>
        <v>132.6636389122512</v>
      </c>
    </row>
    <row r="115" spans="1:6" ht="12.75" customHeight="1" x14ac:dyDescent="0.2">
      <c r="A115" s="53">
        <v>6524</v>
      </c>
      <c r="B115" s="85" t="s">
        <v>276</v>
      </c>
      <c r="C115" s="50" t="s">
        <v>277</v>
      </c>
      <c r="D115" s="242">
        <v>5353.79</v>
      </c>
      <c r="E115" s="242">
        <v>2967.53</v>
      </c>
      <c r="F115" s="52">
        <f t="shared" si="0"/>
        <v>55.42858423658754</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232066.73</v>
      </c>
      <c r="E117" s="242">
        <v>336029.24</v>
      </c>
      <c r="F117" s="52">
        <f t="shared" si="0"/>
        <v>144.7985413505848</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866879.04</v>
      </c>
      <c r="E120" s="51">
        <f t="shared" si="26"/>
        <v>1255872.3900000001</v>
      </c>
      <c r="F120" s="52">
        <f t="shared" si="0"/>
        <v>144.87285215708988</v>
      </c>
    </row>
    <row r="121" spans="1:6" ht="12.75" customHeight="1" x14ac:dyDescent="0.2">
      <c r="A121" s="53">
        <v>6531</v>
      </c>
      <c r="B121" s="85" t="s">
        <v>288</v>
      </c>
      <c r="C121" s="50" t="s">
        <v>289</v>
      </c>
      <c r="D121" s="242">
        <v>201370.57</v>
      </c>
      <c r="E121" s="242">
        <v>684409.78</v>
      </c>
      <c r="F121" s="52">
        <f t="shared" si="0"/>
        <v>339.87577231370005</v>
      </c>
    </row>
    <row r="122" spans="1:6" ht="12.75" customHeight="1" x14ac:dyDescent="0.2">
      <c r="A122" s="53">
        <v>6532</v>
      </c>
      <c r="B122" s="85" t="s">
        <v>290</v>
      </c>
      <c r="C122" s="50" t="s">
        <v>291</v>
      </c>
      <c r="D122" s="242">
        <v>665508.47</v>
      </c>
      <c r="E122" s="242">
        <v>571462.61</v>
      </c>
      <c r="F122" s="52">
        <f t="shared" si="0"/>
        <v>85.868570538253252</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3779819.01</v>
      </c>
      <c r="E151" s="51">
        <f t="shared" si="35"/>
        <v>5479997.9199999999</v>
      </c>
      <c r="F151" s="52">
        <f t="shared" si="31"/>
        <v>144.98043174823866</v>
      </c>
    </row>
    <row r="152" spans="1:6" ht="12.75" customHeight="1" x14ac:dyDescent="0.2">
      <c r="A152" s="53">
        <v>31</v>
      </c>
      <c r="B152" s="85" t="s">
        <v>349</v>
      </c>
      <c r="C152" s="50" t="s">
        <v>350</v>
      </c>
      <c r="D152" s="51">
        <f t="shared" ref="D152:E152" si="36">D153+D158+D159</f>
        <v>310710.34999999998</v>
      </c>
      <c r="E152" s="51">
        <f t="shared" si="36"/>
        <v>1195273.23</v>
      </c>
      <c r="F152" s="52">
        <f t="shared" si="31"/>
        <v>384.69050998783916</v>
      </c>
    </row>
    <row r="153" spans="1:6" ht="12.75" customHeight="1" x14ac:dyDescent="0.2">
      <c r="A153" s="53">
        <v>311</v>
      </c>
      <c r="B153" s="85" t="s">
        <v>351</v>
      </c>
      <c r="C153" s="50" t="s">
        <v>352</v>
      </c>
      <c r="D153" s="51">
        <f t="shared" ref="D153:E153" si="37">SUM(D154:D157)</f>
        <v>267173.05</v>
      </c>
      <c r="E153" s="51">
        <f t="shared" si="37"/>
        <v>905913.37</v>
      </c>
      <c r="F153" s="52">
        <f t="shared" si="31"/>
        <v>339.07363411092552</v>
      </c>
    </row>
    <row r="154" spans="1:6" ht="12.75" customHeight="1" x14ac:dyDescent="0.2">
      <c r="A154" s="53">
        <v>3111</v>
      </c>
      <c r="B154" s="85" t="s">
        <v>353</v>
      </c>
      <c r="C154" s="50" t="s">
        <v>354</v>
      </c>
      <c r="D154" s="242">
        <v>267173.05</v>
      </c>
      <c r="E154" s="242">
        <v>905913.37</v>
      </c>
      <c r="F154" s="52">
        <f t="shared" si="31"/>
        <v>339.07363411092552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15619.38</v>
      </c>
      <c r="E158" s="242">
        <v>172057.47</v>
      </c>
      <c r="F158" s="52">
        <f t="shared" si="31"/>
        <v>1101.5640185461909</v>
      </c>
    </row>
    <row r="159" spans="1:6" ht="12.75" customHeight="1" x14ac:dyDescent="0.2">
      <c r="A159" s="53">
        <v>313</v>
      </c>
      <c r="B159" s="85" t="s">
        <v>363</v>
      </c>
      <c r="C159" s="50" t="s">
        <v>364</v>
      </c>
      <c r="D159" s="51">
        <f t="shared" ref="D159:E159" si="38">SUM(D160:D162)</f>
        <v>27917.919999999998</v>
      </c>
      <c r="E159" s="51">
        <f t="shared" si="38"/>
        <v>117302.39</v>
      </c>
      <c r="F159" s="52">
        <f t="shared" si="31"/>
        <v>420.168801973786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27917.919999999998</v>
      </c>
      <c r="E161" s="242">
        <v>117302.39</v>
      </c>
      <c r="F161" s="52">
        <f t="shared" si="31"/>
        <v>420.168801973786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1584116.4</v>
      </c>
      <c r="E163" s="51">
        <f t="shared" si="39"/>
        <v>2057336.3900000001</v>
      </c>
      <c r="F163" s="52">
        <f t="shared" si="31"/>
        <v>129.87280417019861</v>
      </c>
    </row>
    <row r="164" spans="1:6" ht="12.75" customHeight="1" x14ac:dyDescent="0.2">
      <c r="A164" s="53">
        <v>321</v>
      </c>
      <c r="B164" s="85" t="s">
        <v>372</v>
      </c>
      <c r="C164" s="50" t="s">
        <v>373</v>
      </c>
      <c r="D164" s="51">
        <f t="shared" ref="D164:E164" si="40">SUM(D165:D168)</f>
        <v>13524.910000000002</v>
      </c>
      <c r="E164" s="51">
        <f t="shared" si="40"/>
        <v>65840.680000000008</v>
      </c>
      <c r="F164" s="52">
        <f t="shared" si="31"/>
        <v>486.81048524537312</v>
      </c>
    </row>
    <row r="165" spans="1:6" ht="12.75" customHeight="1" x14ac:dyDescent="0.2">
      <c r="A165" s="53">
        <v>3211</v>
      </c>
      <c r="B165" s="85" t="s">
        <v>374</v>
      </c>
      <c r="C165" s="50" t="s">
        <v>375</v>
      </c>
      <c r="D165" s="242">
        <v>5654.56</v>
      </c>
      <c r="E165" s="242">
        <v>3175.11</v>
      </c>
      <c r="F165" s="52">
        <f t="shared" si="31"/>
        <v>56.151318581817158</v>
      </c>
    </row>
    <row r="166" spans="1:6" ht="12.75" customHeight="1" x14ac:dyDescent="0.2">
      <c r="A166" s="53">
        <v>3212</v>
      </c>
      <c r="B166" s="85" t="s">
        <v>376</v>
      </c>
      <c r="C166" s="50" t="s">
        <v>377</v>
      </c>
      <c r="D166" s="242">
        <v>5585.91</v>
      </c>
      <c r="E166" s="242">
        <v>54405.26</v>
      </c>
      <c r="F166" s="52">
        <f t="shared" si="31"/>
        <v>973.97308585351357</v>
      </c>
    </row>
    <row r="167" spans="1:6" ht="12.75" customHeight="1" x14ac:dyDescent="0.2">
      <c r="A167" s="53">
        <v>3213</v>
      </c>
      <c r="B167" s="85" t="s">
        <v>378</v>
      </c>
      <c r="C167" s="50" t="s">
        <v>379</v>
      </c>
      <c r="D167" s="242">
        <v>2284.44</v>
      </c>
      <c r="E167" s="242">
        <v>3483.57</v>
      </c>
      <c r="F167" s="52">
        <f t="shared" si="31"/>
        <v>152.4912013447497</v>
      </c>
    </row>
    <row r="168" spans="1:6" ht="12.75" customHeight="1" x14ac:dyDescent="0.2">
      <c r="A168" s="53">
        <v>3214</v>
      </c>
      <c r="B168" s="85" t="s">
        <v>380</v>
      </c>
      <c r="C168" s="50" t="s">
        <v>381</v>
      </c>
      <c r="D168" s="242">
        <v>0</v>
      </c>
      <c r="E168" s="242">
        <v>4776.74</v>
      </c>
      <c r="F168" s="52" t="str">
        <f t="shared" si="31"/>
        <v>-</v>
      </c>
    </row>
    <row r="169" spans="1:6" ht="12.75" customHeight="1" x14ac:dyDescent="0.2">
      <c r="A169" s="53">
        <v>322</v>
      </c>
      <c r="B169" s="85" t="s">
        <v>382</v>
      </c>
      <c r="C169" s="50" t="s">
        <v>383</v>
      </c>
      <c r="D169" s="51">
        <f t="shared" ref="D169:E169" si="41">SUM(D170:D176)</f>
        <v>202875.35000000003</v>
      </c>
      <c r="E169" s="51">
        <f t="shared" si="41"/>
        <v>206132.68000000002</v>
      </c>
      <c r="F169" s="52">
        <f t="shared" si="31"/>
        <v>101.60558194970457</v>
      </c>
    </row>
    <row r="170" spans="1:6" ht="12.75" customHeight="1" x14ac:dyDescent="0.2">
      <c r="A170" s="53">
        <v>3221</v>
      </c>
      <c r="B170" s="85" t="s">
        <v>384</v>
      </c>
      <c r="C170" s="50" t="s">
        <v>385</v>
      </c>
      <c r="D170" s="242">
        <v>40646.86</v>
      </c>
      <c r="E170" s="242">
        <v>47558.75</v>
      </c>
      <c r="F170" s="52">
        <f t="shared" si="31"/>
        <v>117.00473296092244</v>
      </c>
    </row>
    <row r="171" spans="1:6" ht="12.75" customHeight="1" x14ac:dyDescent="0.2">
      <c r="A171" s="53">
        <v>3222</v>
      </c>
      <c r="B171" s="85" t="s">
        <v>386</v>
      </c>
      <c r="C171" s="50" t="s">
        <v>387</v>
      </c>
      <c r="D171" s="242">
        <v>28168.02</v>
      </c>
      <c r="E171" s="242">
        <v>27729.67</v>
      </c>
      <c r="F171" s="52">
        <f t="shared" si="31"/>
        <v>98.443802581793108</v>
      </c>
    </row>
    <row r="172" spans="1:6" ht="12.75" customHeight="1" x14ac:dyDescent="0.2">
      <c r="A172" s="53">
        <v>3223</v>
      </c>
      <c r="B172" s="85" t="s">
        <v>388</v>
      </c>
      <c r="C172" s="50" t="s">
        <v>389</v>
      </c>
      <c r="D172" s="242">
        <v>127402.76</v>
      </c>
      <c r="E172" s="242">
        <v>120423.61</v>
      </c>
      <c r="F172" s="52">
        <f t="shared" si="31"/>
        <v>94.521978958697602</v>
      </c>
    </row>
    <row r="173" spans="1:6" ht="12.75" customHeight="1" x14ac:dyDescent="0.2">
      <c r="A173" s="53">
        <v>3224</v>
      </c>
      <c r="B173" s="85" t="s">
        <v>390</v>
      </c>
      <c r="C173" s="50" t="s">
        <v>391</v>
      </c>
      <c r="D173" s="242">
        <v>17.66</v>
      </c>
      <c r="E173" s="242">
        <v>251.82</v>
      </c>
      <c r="F173" s="52">
        <f t="shared" si="31"/>
        <v>1425.9343148357871</v>
      </c>
    </row>
    <row r="174" spans="1:6" ht="12.75" customHeight="1" x14ac:dyDescent="0.2">
      <c r="A174" s="53">
        <v>3225</v>
      </c>
      <c r="B174" s="85" t="s">
        <v>392</v>
      </c>
      <c r="C174" s="50" t="s">
        <v>393</v>
      </c>
      <c r="D174" s="242">
        <v>4412.95</v>
      </c>
      <c r="E174" s="242">
        <v>6071.04</v>
      </c>
      <c r="F174" s="52">
        <f t="shared" si="31"/>
        <v>137.57327864580384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2227.1</v>
      </c>
      <c r="E176" s="242">
        <v>4097.79</v>
      </c>
      <c r="F176" s="52">
        <f t="shared" si="31"/>
        <v>183.99667729334112</v>
      </c>
    </row>
    <row r="177" spans="1:6" ht="12.75" customHeight="1" x14ac:dyDescent="0.2">
      <c r="A177" s="53">
        <v>323</v>
      </c>
      <c r="B177" s="85" t="s">
        <v>398</v>
      </c>
      <c r="C177" s="50" t="s">
        <v>399</v>
      </c>
      <c r="D177" s="51">
        <f t="shared" ref="D177:E177" si="42">SUM(D178:D186)</f>
        <v>992231.7699999999</v>
      </c>
      <c r="E177" s="51">
        <f t="shared" si="42"/>
        <v>1223883.47</v>
      </c>
      <c r="F177" s="52">
        <f t="shared" si="31"/>
        <v>123.34653122425219</v>
      </c>
    </row>
    <row r="178" spans="1:6" ht="12.75" customHeight="1" x14ac:dyDescent="0.2">
      <c r="A178" s="53">
        <v>3231</v>
      </c>
      <c r="B178" s="85" t="s">
        <v>400</v>
      </c>
      <c r="C178" s="50" t="s">
        <v>401</v>
      </c>
      <c r="D178" s="242">
        <v>18046</v>
      </c>
      <c r="E178" s="242">
        <v>21561.81</v>
      </c>
      <c r="F178" s="52">
        <f t="shared" si="31"/>
        <v>119.48248919428129</v>
      </c>
    </row>
    <row r="179" spans="1:6" ht="12.75" customHeight="1" x14ac:dyDescent="0.2">
      <c r="A179" s="53">
        <v>3232</v>
      </c>
      <c r="B179" s="85" t="s">
        <v>402</v>
      </c>
      <c r="C179" s="50" t="s">
        <v>403</v>
      </c>
      <c r="D179" s="242">
        <v>539478.52</v>
      </c>
      <c r="E179" s="242">
        <v>561216.75</v>
      </c>
      <c r="F179" s="52">
        <f t="shared" si="31"/>
        <v>104.02948944102536</v>
      </c>
    </row>
    <row r="180" spans="1:6" ht="12.75" customHeight="1" x14ac:dyDescent="0.2">
      <c r="A180" s="53">
        <v>3233</v>
      </c>
      <c r="B180" s="85" t="s">
        <v>404</v>
      </c>
      <c r="C180" s="50" t="s">
        <v>405</v>
      </c>
      <c r="D180" s="242">
        <v>146516.03</v>
      </c>
      <c r="E180" s="242">
        <v>148159.75</v>
      </c>
      <c r="F180" s="52">
        <f t="shared" si="31"/>
        <v>101.12187041922989</v>
      </c>
    </row>
    <row r="181" spans="1:6" ht="12.75" customHeight="1" x14ac:dyDescent="0.2">
      <c r="A181" s="53">
        <v>3234</v>
      </c>
      <c r="B181" s="85" t="s">
        <v>406</v>
      </c>
      <c r="C181" s="50" t="s">
        <v>407</v>
      </c>
      <c r="D181" s="242">
        <v>6771.83</v>
      </c>
      <c r="E181" s="242">
        <v>10103.59</v>
      </c>
      <c r="F181" s="52">
        <f t="shared" si="31"/>
        <v>149.20029002500064</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15487.35</v>
      </c>
      <c r="E183" s="242">
        <v>22682.61</v>
      </c>
      <c r="F183" s="52">
        <f t="shared" si="31"/>
        <v>146.45894875495162</v>
      </c>
    </row>
    <row r="184" spans="1:6" ht="12.75" customHeight="1" x14ac:dyDescent="0.2">
      <c r="A184" s="53">
        <v>3237</v>
      </c>
      <c r="B184" s="85" t="s">
        <v>412</v>
      </c>
      <c r="C184" s="50" t="s">
        <v>413</v>
      </c>
      <c r="D184" s="242">
        <v>154140.46</v>
      </c>
      <c r="E184" s="242">
        <v>241199.07</v>
      </c>
      <c r="F184" s="52">
        <f t="shared" si="31"/>
        <v>156.48005072775831</v>
      </c>
    </row>
    <row r="185" spans="1:6" ht="12.75" customHeight="1" x14ac:dyDescent="0.2">
      <c r="A185" s="53">
        <v>3238</v>
      </c>
      <c r="B185" s="85" t="s">
        <v>414</v>
      </c>
      <c r="C185" s="50" t="s">
        <v>415</v>
      </c>
      <c r="D185" s="242">
        <v>30371.45</v>
      </c>
      <c r="E185" s="242">
        <v>33325.46</v>
      </c>
      <c r="F185" s="52">
        <f t="shared" si="31"/>
        <v>109.72627253555558</v>
      </c>
    </row>
    <row r="186" spans="1:6" ht="12.75" customHeight="1" x14ac:dyDescent="0.2">
      <c r="A186" s="53">
        <v>3239</v>
      </c>
      <c r="B186" s="85" t="s">
        <v>416</v>
      </c>
      <c r="C186" s="50" t="s">
        <v>417</v>
      </c>
      <c r="D186" s="242">
        <v>81420.13</v>
      </c>
      <c r="E186" s="242">
        <v>185634.43</v>
      </c>
      <c r="F186" s="52">
        <f t="shared" si="31"/>
        <v>227.99574257619088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375484.37</v>
      </c>
      <c r="E188" s="51">
        <f t="shared" si="43"/>
        <v>561479.56000000006</v>
      </c>
      <c r="F188" s="52">
        <f t="shared" si="31"/>
        <v>149.53473562694501</v>
      </c>
    </row>
    <row r="189" spans="1:6" ht="12.75" customHeight="1" x14ac:dyDescent="0.2">
      <c r="A189" s="53">
        <v>3291</v>
      </c>
      <c r="B189" s="232" t="s">
        <v>422</v>
      </c>
      <c r="C189" s="50" t="s">
        <v>423</v>
      </c>
      <c r="D189" s="242">
        <v>19865.939999999999</v>
      </c>
      <c r="E189" s="242">
        <v>28816.080000000002</v>
      </c>
      <c r="F189" s="52">
        <f t="shared" si="31"/>
        <v>145.05268816879547</v>
      </c>
    </row>
    <row r="190" spans="1:6" ht="12.75" customHeight="1" x14ac:dyDescent="0.2">
      <c r="A190" s="53">
        <v>3292</v>
      </c>
      <c r="B190" s="85" t="s">
        <v>424</v>
      </c>
      <c r="C190" s="50" t="s">
        <v>425</v>
      </c>
      <c r="D190" s="242">
        <v>13115.09</v>
      </c>
      <c r="E190" s="242">
        <v>14375.26</v>
      </c>
      <c r="F190" s="52">
        <f t="shared" si="31"/>
        <v>109.60855015100925</v>
      </c>
    </row>
    <row r="191" spans="1:6" ht="12.75" customHeight="1" x14ac:dyDescent="0.2">
      <c r="A191" s="53">
        <v>3293</v>
      </c>
      <c r="B191" s="85" t="s">
        <v>426</v>
      </c>
      <c r="C191" s="50" t="s">
        <v>427</v>
      </c>
      <c r="D191" s="242">
        <v>12867.77</v>
      </c>
      <c r="E191" s="242">
        <v>18104.349999999999</v>
      </c>
      <c r="F191" s="52">
        <f t="shared" si="31"/>
        <v>140.69531861387014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171.94</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329635.57</v>
      </c>
      <c r="E195" s="242">
        <v>500011.93</v>
      </c>
      <c r="F195" s="52">
        <f t="shared" si="31"/>
        <v>151.68627888064384</v>
      </c>
    </row>
    <row r="196" spans="1:6" ht="12.75" customHeight="1" x14ac:dyDescent="0.2">
      <c r="A196" s="53">
        <v>34</v>
      </c>
      <c r="B196" s="232" t="s">
        <v>436</v>
      </c>
      <c r="C196" s="50" t="s">
        <v>437</v>
      </c>
      <c r="D196" s="51">
        <f t="shared" ref="D196:E196" si="44">D197+D202+D210</f>
        <v>30157.22</v>
      </c>
      <c r="E196" s="51">
        <f t="shared" si="44"/>
        <v>26993.24</v>
      </c>
      <c r="F196" s="52">
        <f t="shared" si="31"/>
        <v>89.508383067139476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27104.11</v>
      </c>
      <c r="E202" s="51">
        <f t="shared" si="46"/>
        <v>24124.11</v>
      </c>
      <c r="F202" s="52">
        <f t="shared" si="31"/>
        <v>89.005357490063318</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27104.11</v>
      </c>
      <c r="E205" s="242">
        <v>24124.11</v>
      </c>
      <c r="F205" s="52">
        <f t="shared" si="31"/>
        <v>89.005357490063318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3053.11</v>
      </c>
      <c r="E210" s="51">
        <f t="shared" si="47"/>
        <v>2869.13</v>
      </c>
      <c r="F210" s="52">
        <f t="shared" si="31"/>
        <v>93.974013383074961</v>
      </c>
    </row>
    <row r="211" spans="1:6" ht="12.75" customHeight="1" x14ac:dyDescent="0.2">
      <c r="A211" s="53">
        <v>3431</v>
      </c>
      <c r="B211" s="232" t="s">
        <v>466</v>
      </c>
      <c r="C211" s="50" t="s">
        <v>467</v>
      </c>
      <c r="D211" s="242">
        <v>3053.11</v>
      </c>
      <c r="E211" s="242">
        <v>2869.13</v>
      </c>
      <c r="F211" s="52">
        <f t="shared" si="31"/>
        <v>93.974013383074961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451915.89</v>
      </c>
      <c r="E215" s="51">
        <f t="shared" si="48"/>
        <v>510588.46</v>
      </c>
      <c r="F215" s="52">
        <f t="shared" si="31"/>
        <v>112.98307302272555</v>
      </c>
    </row>
    <row r="216" spans="1:6" ht="12.75" customHeight="1" x14ac:dyDescent="0.2">
      <c r="A216" s="53">
        <v>351</v>
      </c>
      <c r="B216" s="85" t="s">
        <v>476</v>
      </c>
      <c r="C216" s="50" t="s">
        <v>477</v>
      </c>
      <c r="D216" s="51">
        <f t="shared" ref="D216:E216" si="49">SUM(D217:D218)</f>
        <v>451915.89</v>
      </c>
      <c r="E216" s="51">
        <f t="shared" si="49"/>
        <v>510588.46</v>
      </c>
      <c r="F216" s="52">
        <f t="shared" si="31"/>
        <v>112.98307302272555</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451915.89</v>
      </c>
      <c r="E218" s="242">
        <v>510588.46</v>
      </c>
      <c r="F218" s="52">
        <f t="shared" si="31"/>
        <v>112.98307302272555</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17139.48</v>
      </c>
      <c r="E224" s="51">
        <f t="shared" si="51"/>
        <v>21999.88</v>
      </c>
      <c r="F224" s="52">
        <f t="shared" ref="F224:F235" si="52">IF(D224&lt;&gt;0,IF(E224/D224&gt;=100,"&gt;&gt;100",E224/D224*100),"-")</f>
        <v>128.35791984354253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17139.48</v>
      </c>
      <c r="E231" s="51">
        <f t="shared" si="55"/>
        <v>21999.88</v>
      </c>
      <c r="F231" s="52">
        <f t="shared" si="52"/>
        <v>128.35791984354253</v>
      </c>
    </row>
    <row r="232" spans="1:6" ht="12.75" customHeight="1" x14ac:dyDescent="0.2">
      <c r="A232" s="53">
        <v>3631</v>
      </c>
      <c r="B232" s="85" t="s">
        <v>508</v>
      </c>
      <c r="C232" s="50" t="s">
        <v>509</v>
      </c>
      <c r="D232" s="242">
        <v>17139.48</v>
      </c>
      <c r="E232" s="242">
        <v>21999.88</v>
      </c>
      <c r="F232" s="52">
        <f t="shared" si="52"/>
        <v>128.35791984354253</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416609.67</v>
      </c>
      <c r="E252" s="51">
        <f t="shared" si="63"/>
        <v>451246.08000000002</v>
      </c>
      <c r="F252" s="52">
        <f t="shared" ref="F252:F258" si="64">IF(D252&lt;&gt;0,IF(E252/D252&gt;=100,"&gt;&gt;100",E252/D252*100),"-")</f>
        <v>108.31387567168089</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416609.67</v>
      </c>
      <c r="E259" s="51">
        <f t="shared" si="66"/>
        <v>451246.08000000002</v>
      </c>
      <c r="F259" s="52">
        <f t="shared" ref="F259:F262" si="67">IF(D259&lt;&gt;0,IF(E259/D259&gt;=100,"&gt;&gt;100",E259/D259*100),"-")</f>
        <v>108.31387567168089</v>
      </c>
    </row>
    <row r="260" spans="1:6" ht="12.75" customHeight="1" x14ac:dyDescent="0.2">
      <c r="A260" s="53">
        <v>3721</v>
      </c>
      <c r="B260" s="85" t="s">
        <v>560</v>
      </c>
      <c r="C260" s="50" t="s">
        <v>561</v>
      </c>
      <c r="D260" s="242">
        <v>228952.8</v>
      </c>
      <c r="E260" s="242">
        <v>258382.66</v>
      </c>
      <c r="F260" s="52">
        <f t="shared" si="67"/>
        <v>112.85411665635887</v>
      </c>
    </row>
    <row r="261" spans="1:6" ht="12.75" customHeight="1" x14ac:dyDescent="0.2">
      <c r="A261" s="53">
        <v>3722</v>
      </c>
      <c r="B261" s="85" t="s">
        <v>562</v>
      </c>
      <c r="C261" s="50" t="s">
        <v>563</v>
      </c>
      <c r="D261" s="242">
        <v>187656.87</v>
      </c>
      <c r="E261" s="242">
        <v>192863.42</v>
      </c>
      <c r="F261" s="52">
        <f t="shared" si="67"/>
        <v>102.77450540446509</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969170</v>
      </c>
      <c r="E263" s="51">
        <f t="shared" si="68"/>
        <v>1216560.6399999999</v>
      </c>
      <c r="F263" s="52">
        <f t="shared" ref="F263:F267" si="69">IF(D263&lt;&gt;0,IF(E263/D263&gt;=100,"&gt;&gt;100",E263/D263*100),"-")</f>
        <v>125.52603155277195</v>
      </c>
    </row>
    <row r="264" spans="1:6" ht="12.75" customHeight="1" x14ac:dyDescent="0.2">
      <c r="A264" s="53">
        <v>381</v>
      </c>
      <c r="B264" s="85" t="s">
        <v>568</v>
      </c>
      <c r="C264" s="50" t="s">
        <v>569</v>
      </c>
      <c r="D264" s="51">
        <f t="shared" ref="D264:E264" si="70">SUM(D265:D267)</f>
        <v>969170</v>
      </c>
      <c r="E264" s="51">
        <f t="shared" si="70"/>
        <v>1216560.6399999999</v>
      </c>
      <c r="F264" s="52">
        <f t="shared" si="69"/>
        <v>125.52603155277195</v>
      </c>
    </row>
    <row r="265" spans="1:6" ht="12.75" customHeight="1" x14ac:dyDescent="0.2">
      <c r="A265" s="53">
        <v>3811</v>
      </c>
      <c r="B265" s="85" t="s">
        <v>570</v>
      </c>
      <c r="C265" s="50" t="s">
        <v>571</v>
      </c>
      <c r="D265" s="242">
        <v>969170</v>
      </c>
      <c r="E265" s="242">
        <v>1216560.6399999999</v>
      </c>
      <c r="F265" s="52">
        <f t="shared" si="69"/>
        <v>125.52603155277195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3779819.01</v>
      </c>
      <c r="E289" s="51">
        <f t="shared" si="79"/>
        <v>5479997.9199999999</v>
      </c>
      <c r="F289" s="52">
        <f t="shared" si="76"/>
        <v>144.98043174823866</v>
      </c>
    </row>
    <row r="290" spans="1:6" ht="12.75" customHeight="1" x14ac:dyDescent="0.2">
      <c r="A290" s="53" t="s">
        <v>609</v>
      </c>
      <c r="B290" s="85" t="s">
        <v>620</v>
      </c>
      <c r="C290" s="50" t="s">
        <v>621</v>
      </c>
      <c r="D290" s="51">
        <f>IF(D6&gt;=D289,D6-D289,0)</f>
        <v>4580999.47</v>
      </c>
      <c r="E290" s="51">
        <f>IF(E6&gt;=E289,E6-E289,0)</f>
        <v>1891866.83</v>
      </c>
      <c r="F290" s="52">
        <f t="shared" si="76"/>
        <v>41.298123747654572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343914.27</v>
      </c>
      <c r="E292" s="242">
        <v>2923099.54</v>
      </c>
      <c r="F292" s="52">
        <f t="shared" si="76"/>
        <v>849.95005877482197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25714.97</v>
      </c>
      <c r="E294" s="242">
        <v>32602.89</v>
      </c>
      <c r="F294" s="52">
        <f t="shared" si="76"/>
        <v>126.78564275983987</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4079427.12</v>
      </c>
      <c r="E298" s="51">
        <f t="shared" si="80"/>
        <v>3857876.15</v>
      </c>
      <c r="F298" s="52">
        <f t="shared" ref="F298:F418" si="81">IF(D298&lt;&gt;0,IF(E298/D298&gt;=100,"&gt;&gt;100",E298/D298*100),"-")</f>
        <v>94.569066599723925</v>
      </c>
    </row>
    <row r="299" spans="1:6" ht="12.75" customHeight="1" x14ac:dyDescent="0.2">
      <c r="A299" s="53">
        <v>71</v>
      </c>
      <c r="B299" s="85" t="s">
        <v>637</v>
      </c>
      <c r="C299" s="50" t="s">
        <v>638</v>
      </c>
      <c r="D299" s="51">
        <f t="shared" ref="D299:E299" si="82">D300+D304</f>
        <v>4079427.12</v>
      </c>
      <c r="E299" s="51">
        <f t="shared" si="82"/>
        <v>3857876.15</v>
      </c>
      <c r="F299" s="52">
        <f t="shared" si="81"/>
        <v>94.569066599723925</v>
      </c>
    </row>
    <row r="300" spans="1:6" ht="12" x14ac:dyDescent="0.2">
      <c r="A300" s="53">
        <v>711</v>
      </c>
      <c r="B300" s="85" t="s">
        <v>639</v>
      </c>
      <c r="C300" s="50" t="s">
        <v>640</v>
      </c>
      <c r="D300" s="51">
        <f t="shared" ref="D300:E300" si="83">SUM(D301:D303)</f>
        <v>4079427.12</v>
      </c>
      <c r="E300" s="51">
        <f t="shared" si="83"/>
        <v>3857876.15</v>
      </c>
      <c r="F300" s="52">
        <f t="shared" si="81"/>
        <v>94.569066599723925</v>
      </c>
    </row>
    <row r="301" spans="1:6" ht="12.75" customHeight="1" x14ac:dyDescent="0.2">
      <c r="A301" s="53">
        <v>7111</v>
      </c>
      <c r="B301" s="85" t="s">
        <v>641</v>
      </c>
      <c r="C301" s="50" t="s">
        <v>642</v>
      </c>
      <c r="D301" s="242">
        <v>4079427.12</v>
      </c>
      <c r="E301" s="242">
        <v>3857876.15</v>
      </c>
      <c r="F301" s="52">
        <f t="shared" si="81"/>
        <v>94.569066599723925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4673240.1399999997</v>
      </c>
      <c r="E350" s="51">
        <f t="shared" si="95"/>
        <v>7024744.8799999999</v>
      </c>
      <c r="F350" s="52">
        <f t="shared" si="81"/>
        <v>150.31850856266934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4673240.1399999997</v>
      </c>
      <c r="E363" s="51">
        <f t="shared" si="99"/>
        <v>7024744.8799999999</v>
      </c>
      <c r="F363" s="52">
        <f t="shared" si="81"/>
        <v>150.31850856266934</v>
      </c>
    </row>
    <row r="364" spans="1:6" ht="12.75" customHeight="1" x14ac:dyDescent="0.2">
      <c r="A364" s="53">
        <v>421</v>
      </c>
      <c r="B364" s="85" t="s">
        <v>759</v>
      </c>
      <c r="C364" s="50" t="s">
        <v>760</v>
      </c>
      <c r="D364" s="51">
        <f t="shared" ref="D364:E364" si="100">SUM(D365:D368)</f>
        <v>3363942.5</v>
      </c>
      <c r="E364" s="51">
        <f t="shared" si="100"/>
        <v>6692925.4299999997</v>
      </c>
      <c r="F364" s="52">
        <f t="shared" si="81"/>
        <v>198.96075601767865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3363942.5</v>
      </c>
      <c r="E368" s="242">
        <v>6692925.4299999997</v>
      </c>
      <c r="F368" s="52">
        <f t="shared" si="81"/>
        <v>198.96075601767865</v>
      </c>
    </row>
    <row r="369" spans="1:6" ht="12.75" customHeight="1" x14ac:dyDescent="0.2">
      <c r="A369" s="53">
        <v>422</v>
      </c>
      <c r="B369" s="85" t="s">
        <v>765</v>
      </c>
      <c r="C369" s="50" t="s">
        <v>766</v>
      </c>
      <c r="D369" s="51">
        <f t="shared" ref="D369:E369" si="101">SUM(D370:D377)</f>
        <v>993533.1</v>
      </c>
      <c r="E369" s="51">
        <f t="shared" si="101"/>
        <v>119327.12</v>
      </c>
      <c r="F369" s="52">
        <f t="shared" si="81"/>
        <v>12.010381938961068</v>
      </c>
    </row>
    <row r="370" spans="1:6" ht="12.75" customHeight="1" x14ac:dyDescent="0.2">
      <c r="A370" s="53">
        <v>4221</v>
      </c>
      <c r="B370" s="85" t="s">
        <v>675</v>
      </c>
      <c r="C370" s="50" t="s">
        <v>767</v>
      </c>
      <c r="D370" s="242">
        <v>19690.02</v>
      </c>
      <c r="E370" s="242">
        <v>15498.63</v>
      </c>
      <c r="F370" s="52">
        <f t="shared" si="81"/>
        <v>78.713124720035836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163646.99</v>
      </c>
      <c r="E374" s="242">
        <v>52175.199999999997</v>
      </c>
      <c r="F374" s="52">
        <f t="shared" si="81"/>
        <v>31.882774012525378</v>
      </c>
    </row>
    <row r="375" spans="1:6" ht="12.75" customHeight="1" x14ac:dyDescent="0.2">
      <c r="A375" s="53">
        <v>4226</v>
      </c>
      <c r="B375" s="85" t="s">
        <v>685</v>
      </c>
      <c r="C375" s="50" t="s">
        <v>773</v>
      </c>
      <c r="D375" s="242">
        <v>770986.09</v>
      </c>
      <c r="E375" s="242">
        <v>3109.8</v>
      </c>
      <c r="F375" s="52">
        <f t="shared" si="81"/>
        <v>0.40335358060740117</v>
      </c>
    </row>
    <row r="376" spans="1:6" ht="12.75" customHeight="1" x14ac:dyDescent="0.2">
      <c r="A376" s="53">
        <v>4227</v>
      </c>
      <c r="B376" s="232" t="s">
        <v>687</v>
      </c>
      <c r="C376" s="50" t="s">
        <v>774</v>
      </c>
      <c r="D376" s="242">
        <v>39210</v>
      </c>
      <c r="E376" s="242">
        <v>48543.49</v>
      </c>
      <c r="F376" s="52">
        <f t="shared" si="81"/>
        <v>123.80385105840345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49644.61</v>
      </c>
      <c r="E378" s="51">
        <f t="shared" si="102"/>
        <v>16000</v>
      </c>
      <c r="F378" s="52">
        <f t="shared" si="81"/>
        <v>32.229077839467365</v>
      </c>
    </row>
    <row r="379" spans="1:6" ht="12.75" customHeight="1" x14ac:dyDescent="0.2">
      <c r="A379" s="53">
        <v>4231</v>
      </c>
      <c r="B379" s="85" t="s">
        <v>693</v>
      </c>
      <c r="C379" s="50" t="s">
        <v>778</v>
      </c>
      <c r="D379" s="242">
        <v>18519.61</v>
      </c>
      <c r="E379" s="242">
        <v>16000</v>
      </c>
      <c r="F379" s="52">
        <f t="shared" si="81"/>
        <v>86.394907884129296</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31125</v>
      </c>
      <c r="E381" s="242">
        <v>0</v>
      </c>
      <c r="F381" s="52">
        <f t="shared" si="81"/>
        <v>0</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114125.53</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114125.53</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266119.93</v>
      </c>
      <c r="E391" s="51">
        <f t="shared" si="105"/>
        <v>82366.8</v>
      </c>
      <c r="F391" s="52">
        <f t="shared" si="81"/>
        <v>30.951007690404854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4797.5</v>
      </c>
      <c r="E393" s="242">
        <v>303.75</v>
      </c>
      <c r="F393" s="52">
        <f t="shared" si="81"/>
        <v>6.3314226159458045</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261322.43</v>
      </c>
      <c r="E395" s="242">
        <v>82063.05</v>
      </c>
      <c r="F395" s="52">
        <f t="shared" si="81"/>
        <v>31.40298748943977</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593813.01999999955</v>
      </c>
      <c r="E408" s="51">
        <f t="shared" si="111"/>
        <v>3166868.73</v>
      </c>
      <c r="F408" s="52">
        <f t="shared" si="81"/>
        <v>533.31076000994426</v>
      </c>
    </row>
    <row r="409" spans="1:6" ht="12.75" customHeight="1" x14ac:dyDescent="0.2">
      <c r="A409" s="53">
        <v>92212</v>
      </c>
      <c r="B409" s="85" t="s">
        <v>824</v>
      </c>
      <c r="C409" s="50" t="s">
        <v>825</v>
      </c>
      <c r="D409" s="242">
        <v>0</v>
      </c>
      <c r="E409" s="242">
        <v>1388805.53</v>
      </c>
      <c r="F409" s="52" t="str">
        <f t="shared" si="81"/>
        <v>-</v>
      </c>
    </row>
    <row r="410" spans="1:6" ht="12.75" customHeight="1" x14ac:dyDescent="0.2">
      <c r="A410" s="53">
        <v>92222</v>
      </c>
      <c r="B410" s="85" t="s">
        <v>826</v>
      </c>
      <c r="C410" s="50" t="s">
        <v>827</v>
      </c>
      <c r="D410" s="242">
        <v>19195.650000000001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12440245.6</v>
      </c>
      <c r="E412" s="51">
        <f>E6+E298</f>
        <v>11229740.9</v>
      </c>
      <c r="F412" s="52">
        <f t="shared" si="81"/>
        <v>90.269446931176347</v>
      </c>
    </row>
    <row r="413" spans="1:6" ht="12.75" customHeight="1" x14ac:dyDescent="0.2">
      <c r="A413" s="53" t="s">
        <v>609</v>
      </c>
      <c r="B413" s="85" t="s">
        <v>832</v>
      </c>
      <c r="C413" s="50" t="s">
        <v>833</v>
      </c>
      <c r="D413" s="51">
        <f t="shared" ref="D413:E413" si="112">D289+D350</f>
        <v>8453059.1499999985</v>
      </c>
      <c r="E413" s="51">
        <f t="shared" si="112"/>
        <v>12504742.800000001</v>
      </c>
      <c r="F413" s="52">
        <f t="shared" si="81"/>
        <v>147.93156628982069</v>
      </c>
    </row>
    <row r="414" spans="1:6" ht="12.75" customHeight="1" x14ac:dyDescent="0.2">
      <c r="A414" s="53" t="s">
        <v>609</v>
      </c>
      <c r="B414" s="85" t="s">
        <v>834</v>
      </c>
      <c r="C414" s="50" t="s">
        <v>835</v>
      </c>
      <c r="D414" s="51">
        <f t="shared" ref="D414:E414" si="113">IF(D412&gt;=D413,D412-D413,0)</f>
        <v>3987186.4500000011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1275001.9000000004</v>
      </c>
      <c r="F415" s="52" t="str">
        <f t="shared" si="81"/>
        <v>-</v>
      </c>
    </row>
    <row r="416" spans="1:6" ht="12.75" customHeight="1" x14ac:dyDescent="0.2">
      <c r="A416" s="60" t="s">
        <v>838</v>
      </c>
      <c r="B416" s="232" t="s">
        <v>839</v>
      </c>
      <c r="C416" s="61" t="s">
        <v>840</v>
      </c>
      <c r="D416" s="51">
        <f t="shared" ref="D416:E416" si="115">IF(D292-D293+D409-D410&gt;=0,D292-D293+D409-D410,0)</f>
        <v>324718.62</v>
      </c>
      <c r="E416" s="51">
        <f t="shared" si="115"/>
        <v>4311905.07</v>
      </c>
      <c r="F416" s="52">
        <f t="shared" si="81"/>
        <v>1327.889688001261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25714.97</v>
      </c>
      <c r="E418" s="62">
        <f t="shared" si="117"/>
        <v>32602.89</v>
      </c>
      <c r="F418" s="57">
        <f t="shared" si="81"/>
        <v>126.78564275983987</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159.26</v>
      </c>
      <c r="E420" s="51">
        <f t="shared" si="118"/>
        <v>0</v>
      </c>
      <c r="F420" s="52">
        <f t="shared" ref="F420:F647" si="119">IF(D420&lt;&gt;0,IF(E420/D420&gt;=100,"&gt;&gt;100",E420/D420*100),"-")</f>
        <v>0</v>
      </c>
    </row>
    <row r="421" spans="1:6" ht="22.8" x14ac:dyDescent="0.2">
      <c r="A421" s="53">
        <v>81</v>
      </c>
      <c r="B421" s="232" t="s">
        <v>849</v>
      </c>
      <c r="C421" s="50" t="s">
        <v>850</v>
      </c>
      <c r="D421" s="51">
        <f t="shared" ref="D421:E421" si="120">D422+D427+D430+D434+D435+D442+D447+D455</f>
        <v>159.26</v>
      </c>
      <c r="E421" s="51">
        <f t="shared" si="120"/>
        <v>0</v>
      </c>
      <c r="F421" s="52">
        <f t="shared" si="119"/>
        <v>0</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159.26</v>
      </c>
      <c r="E427" s="51">
        <f t="shared" si="122"/>
        <v>0</v>
      </c>
      <c r="F427" s="52">
        <f t="shared" si="119"/>
        <v>0</v>
      </c>
    </row>
    <row r="428" spans="1:6" ht="22.8" x14ac:dyDescent="0.2">
      <c r="A428" s="53">
        <v>8121</v>
      </c>
      <c r="B428" s="232" t="s">
        <v>863</v>
      </c>
      <c r="C428" s="50" t="s">
        <v>864</v>
      </c>
      <c r="D428" s="242">
        <v>159.26</v>
      </c>
      <c r="E428" s="242">
        <v>0</v>
      </c>
      <c r="F428" s="52">
        <f t="shared" si="119"/>
        <v>0</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249807.3</v>
      </c>
      <c r="E528" s="51">
        <f t="shared" si="148"/>
        <v>217814.2</v>
      </c>
      <c r="F528" s="52">
        <f t="shared" si="119"/>
        <v>87.192888278284912</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249807.3</v>
      </c>
      <c r="E593" s="51">
        <f t="shared" si="167"/>
        <v>217814.2</v>
      </c>
      <c r="F593" s="52">
        <f t="shared" si="119"/>
        <v>87.192888278284912</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214827.22</v>
      </c>
      <c r="E605" s="51">
        <f t="shared" si="171"/>
        <v>217810.64</v>
      </c>
      <c r="F605" s="52">
        <f t="shared" si="119"/>
        <v>101.38875325017007</v>
      </c>
    </row>
    <row r="606" spans="1:6" ht="22.8" x14ac:dyDescent="0.2">
      <c r="A606" s="53">
        <v>5443</v>
      </c>
      <c r="B606" s="85" t="s">
        <v>1210</v>
      </c>
      <c r="C606" s="50" t="s">
        <v>1211</v>
      </c>
      <c r="D606" s="242">
        <v>214827.22</v>
      </c>
      <c r="E606" s="242">
        <v>217810.64</v>
      </c>
      <c r="F606" s="52">
        <f t="shared" si="119"/>
        <v>101.38875325017007</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34980.080000000002</v>
      </c>
      <c r="E617" s="51">
        <f t="shared" si="173"/>
        <v>3.56</v>
      </c>
      <c r="F617" s="52">
        <f t="shared" si="119"/>
        <v>1.0177220863988876E-2</v>
      </c>
    </row>
    <row r="618" spans="1:6" ht="12.75" customHeight="1" x14ac:dyDescent="0.2">
      <c r="A618" s="53">
        <v>5471</v>
      </c>
      <c r="B618" s="85" t="s">
        <v>1234</v>
      </c>
      <c r="C618" s="50" t="s">
        <v>1235</v>
      </c>
      <c r="D618" s="242">
        <v>34980.080000000002</v>
      </c>
      <c r="E618" s="242">
        <v>3.56</v>
      </c>
      <c r="F618" s="52">
        <f t="shared" si="119"/>
        <v>1.0177220863988876E-2</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249648.03999999998</v>
      </c>
      <c r="E636" s="51">
        <f t="shared" si="179"/>
        <v>217814.2</v>
      </c>
      <c r="F636" s="52">
        <f t="shared" si="119"/>
        <v>87.248511945056734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249648.04</v>
      </c>
      <c r="F638" s="52" t="str">
        <f t="shared" si="119"/>
        <v>-</v>
      </c>
    </row>
    <row r="639" spans="1:6" ht="12.75" customHeight="1" x14ac:dyDescent="0.2">
      <c r="A639" s="53" t="s">
        <v>609</v>
      </c>
      <c r="B639" s="85" t="s">
        <v>1276</v>
      </c>
      <c r="C639" s="50" t="s">
        <v>1277</v>
      </c>
      <c r="D639" s="51">
        <f t="shared" ref="D639:E639" si="180">D412+D420</f>
        <v>12440404.859999999</v>
      </c>
      <c r="E639" s="51">
        <f t="shared" si="180"/>
        <v>11229740.9</v>
      </c>
      <c r="F639" s="52">
        <f t="shared" si="119"/>
        <v>90.268291316686302</v>
      </c>
    </row>
    <row r="640" spans="1:6" ht="12.75" customHeight="1" x14ac:dyDescent="0.2">
      <c r="A640" s="53" t="s">
        <v>609</v>
      </c>
      <c r="B640" s="85" t="s">
        <v>1278</v>
      </c>
      <c r="C640" s="50" t="s">
        <v>1279</v>
      </c>
      <c r="D640" s="51">
        <f t="shared" ref="D640:E640" si="181">D413+D528</f>
        <v>8702866.4499999993</v>
      </c>
      <c r="E640" s="51">
        <f t="shared" si="181"/>
        <v>12722557</v>
      </c>
      <c r="F640" s="52">
        <f t="shared" si="119"/>
        <v>146.188121730858</v>
      </c>
    </row>
    <row r="641" spans="1:6" ht="12.75" customHeight="1" x14ac:dyDescent="0.2">
      <c r="A641" s="53" t="s">
        <v>609</v>
      </c>
      <c r="B641" s="85" t="s">
        <v>1280</v>
      </c>
      <c r="C641" s="50" t="s">
        <v>1281</v>
      </c>
      <c r="D641" s="51">
        <f t="shared" ref="D641:E641" si="182">IF(D639&gt;=D640,D639-D640,0)</f>
        <v>3737538.41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1492816.0999999996</v>
      </c>
      <c r="F642" s="52" t="str">
        <f t="shared" si="119"/>
        <v>-</v>
      </c>
    </row>
    <row r="643" spans="1:6" ht="22.8" x14ac:dyDescent="0.2">
      <c r="A643" s="60" t="s">
        <v>1284</v>
      </c>
      <c r="B643" s="85" t="s">
        <v>1285</v>
      </c>
      <c r="C643" s="61" t="s">
        <v>1284</v>
      </c>
      <c r="D643" s="51">
        <f t="shared" ref="D643:E643" si="184">IF(D416-D417+D637-D638&gt;=0,D416-D417+D637-D638,0)</f>
        <v>324718.62</v>
      </c>
      <c r="E643" s="51">
        <f t="shared" si="184"/>
        <v>4062257.0300000003</v>
      </c>
      <c r="F643" s="52">
        <f t="shared" si="119"/>
        <v>1251.0083437777605</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4062257.0300000003</v>
      </c>
      <c r="E645" s="51">
        <f t="shared" si="186"/>
        <v>2569440.9300000006</v>
      </c>
      <c r="F645" s="52">
        <f t="shared" si="119"/>
        <v>63.251559687743352</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94350.05</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864938.58</v>
      </c>
      <c r="E649" s="242">
        <v>5057406.59</v>
      </c>
      <c r="F649" s="52">
        <f t="shared" ref="F649:F724" si="188">IF(D649&lt;&gt;0,IF(E649/D649&gt;=100,"&gt;&gt;100",E649/D649*100),"-")</f>
        <v>584.71280006957261</v>
      </c>
    </row>
    <row r="650" spans="1:6" ht="12.75" customHeight="1" x14ac:dyDescent="0.2">
      <c r="A650" s="53" t="s">
        <v>1297</v>
      </c>
      <c r="B650" s="85" t="s">
        <v>1298</v>
      </c>
      <c r="C650" s="50" t="s">
        <v>1297</v>
      </c>
      <c r="D650" s="242">
        <v>15413237.73</v>
      </c>
      <c r="E650" s="242">
        <v>12829024.84</v>
      </c>
      <c r="F650" s="52">
        <f t="shared" si="188"/>
        <v>83.233808916278875</v>
      </c>
    </row>
    <row r="651" spans="1:6" ht="12.75" customHeight="1" x14ac:dyDescent="0.2">
      <c r="A651" s="53" t="s">
        <v>1299</v>
      </c>
      <c r="B651" s="85" t="s">
        <v>1300</v>
      </c>
      <c r="C651" s="50" t="s">
        <v>1299</v>
      </c>
      <c r="D651" s="242">
        <v>11220769.720000001</v>
      </c>
      <c r="E651" s="242">
        <v>13829151.130000001</v>
      </c>
      <c r="F651" s="52">
        <f t="shared" si="188"/>
        <v>123.24601141533809</v>
      </c>
    </row>
    <row r="652" spans="1:6" ht="22.8" x14ac:dyDescent="0.2">
      <c r="A652" s="53">
        <v>11</v>
      </c>
      <c r="B652" s="85" t="s">
        <v>1301</v>
      </c>
      <c r="C652" s="50" t="s">
        <v>1302</v>
      </c>
      <c r="D652" s="51">
        <f t="shared" ref="D652:E652" si="189">+D649+D650-D651</f>
        <v>5057406.59</v>
      </c>
      <c r="E652" s="51">
        <f t="shared" si="189"/>
        <v>4057280.2999999989</v>
      </c>
      <c r="F652" s="52">
        <f t="shared" si="188"/>
        <v>80.224522742989492</v>
      </c>
    </row>
    <row r="653" spans="1:6" ht="22.8" x14ac:dyDescent="0.2">
      <c r="A653" s="53" t="s">
        <v>609</v>
      </c>
      <c r="B653" s="85" t="s">
        <v>1303</v>
      </c>
      <c r="C653" s="50" t="s">
        <v>1304</v>
      </c>
      <c r="D653" s="262">
        <v>6</v>
      </c>
      <c r="E653" s="262">
        <v>16</v>
      </c>
      <c r="F653" s="52">
        <f t="shared" si="188"/>
        <v>266.66666666666663</v>
      </c>
    </row>
    <row r="654" spans="1:6" ht="22.8" x14ac:dyDescent="0.2">
      <c r="A654" s="53" t="s">
        <v>609</v>
      </c>
      <c r="B654" s="85" t="s">
        <v>1305</v>
      </c>
      <c r="C654" s="50" t="s">
        <v>1306</v>
      </c>
      <c r="D654" s="262">
        <v>41</v>
      </c>
      <c r="E654" s="262">
        <v>55</v>
      </c>
      <c r="F654" s="52">
        <f t="shared" si="188"/>
        <v>134.14634146341464</v>
      </c>
    </row>
    <row r="655" spans="1:6" ht="12.75" customHeight="1" x14ac:dyDescent="0.2">
      <c r="A655" s="53" t="s">
        <v>609</v>
      </c>
      <c r="B655" s="85" t="s">
        <v>1307</v>
      </c>
      <c r="C655" s="50" t="s">
        <v>1308</v>
      </c>
      <c r="D655" s="262">
        <v>6</v>
      </c>
      <c r="E655" s="262">
        <v>16</v>
      </c>
      <c r="F655" s="52">
        <f t="shared" si="188"/>
        <v>266.66666666666663</v>
      </c>
    </row>
    <row r="656" spans="1:6" ht="12.75" customHeight="1" x14ac:dyDescent="0.2">
      <c r="A656" s="53" t="s">
        <v>609</v>
      </c>
      <c r="B656" s="85" t="s">
        <v>1309</v>
      </c>
      <c r="C656" s="50" t="s">
        <v>1310</v>
      </c>
      <c r="D656" s="262">
        <v>36</v>
      </c>
      <c r="E656" s="262">
        <v>47</v>
      </c>
      <c r="F656" s="52">
        <f t="shared" si="188"/>
        <v>130.55555555555557</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576823.43999999994</v>
      </c>
      <c r="E661" s="242">
        <v>1238333.43</v>
      </c>
      <c r="F661" s="52">
        <f t="shared" si="188"/>
        <v>214.68153756026283</v>
      </c>
    </row>
    <row r="662" spans="1:6" ht="12.75" customHeight="1" x14ac:dyDescent="0.2">
      <c r="A662" s="53">
        <v>63312</v>
      </c>
      <c r="B662" s="85" t="s">
        <v>1322</v>
      </c>
      <c r="C662" s="50" t="s">
        <v>1323</v>
      </c>
      <c r="D662" s="242">
        <v>1327.23</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2851214.21</v>
      </c>
      <c r="E665" s="242">
        <v>178808.55</v>
      </c>
      <c r="F665" s="52">
        <f t="shared" si="188"/>
        <v>6.2713123893977789</v>
      </c>
    </row>
    <row r="666" spans="1:6" ht="12.75" customHeight="1" x14ac:dyDescent="0.2">
      <c r="A666" s="53">
        <v>63322</v>
      </c>
      <c r="B666" s="85" t="s">
        <v>1330</v>
      </c>
      <c r="C666" s="50" t="s">
        <v>1331</v>
      </c>
      <c r="D666" s="242">
        <v>216680</v>
      </c>
      <c r="E666" s="242">
        <v>105000</v>
      </c>
      <c r="F666" s="52">
        <f t="shared" si="188"/>
        <v>48.458556396529445</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4184.3999999999996</v>
      </c>
      <c r="E675" s="242">
        <v>3525.4</v>
      </c>
      <c r="F675" s="52">
        <f t="shared" si="188"/>
        <v>84.251027626421958</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27281.360000000001</v>
      </c>
      <c r="E697" s="242">
        <v>0</v>
      </c>
      <c r="F697" s="52">
        <f t="shared" si="188"/>
        <v>0</v>
      </c>
    </row>
    <row r="698" spans="1:6" ht="12.75" customHeight="1" x14ac:dyDescent="0.2">
      <c r="A698" s="53">
        <v>63821</v>
      </c>
      <c r="B698" s="232" t="s">
        <v>1379</v>
      </c>
      <c r="C698" s="50" t="s">
        <v>1380</v>
      </c>
      <c r="D698" s="242">
        <v>811535.71</v>
      </c>
      <c r="E698" s="242">
        <v>456674.68</v>
      </c>
      <c r="F698" s="52">
        <f t="shared" si="188"/>
        <v>56.272900178354448</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177831.85</v>
      </c>
      <c r="E710" s="242">
        <v>189771.08</v>
      </c>
      <c r="F710" s="52">
        <f t="shared" si="188"/>
        <v>106.7137748384218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1783.44</v>
      </c>
      <c r="E722" s="242">
        <v>447.92</v>
      </c>
      <c r="F722" s="52">
        <f t="shared" si="188"/>
        <v>25.115507109855113</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2775</v>
      </c>
      <c r="E726" s="242">
        <v>3948.55</v>
      </c>
      <c r="F726" s="52">
        <f t="shared" si="190"/>
        <v>142.2900900900901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27104.11</v>
      </c>
      <c r="E742" s="242">
        <v>24124.11</v>
      </c>
      <c r="F742" s="52">
        <f t="shared" si="190"/>
        <v>89.005357490063318</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17139.48</v>
      </c>
      <c r="E761" s="242">
        <v>21999.88</v>
      </c>
      <c r="F761" s="52">
        <f t="shared" si="190"/>
        <v>128.35791984354253</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228952.8</v>
      </c>
      <c r="E823" s="242">
        <v>258382.66</v>
      </c>
      <c r="F823" s="52">
        <f t="shared" si="190"/>
        <v>112.85411665635887</v>
      </c>
    </row>
    <row r="824" spans="1:6" ht="12.75" customHeight="1" x14ac:dyDescent="0.2">
      <c r="A824" s="53">
        <v>37221</v>
      </c>
      <c r="B824" s="85" t="s">
        <v>1628</v>
      </c>
      <c r="C824" s="50" t="s">
        <v>1629</v>
      </c>
      <c r="D824" s="242">
        <v>187656.87</v>
      </c>
      <c r="E824" s="242">
        <v>192863.42</v>
      </c>
      <c r="F824" s="52">
        <f t="shared" si="190"/>
        <v>102.77450540446509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217810.64</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34980.080000000002</v>
      </c>
      <c r="E968" s="242">
        <v>3.56</v>
      </c>
      <c r="F968" s="52">
        <f t="shared" si="190"/>
        <v>1.0177220863988876E-2</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49" sqref="D24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35387429.609999999</v>
      </c>
      <c r="E6" s="229">
        <f t="shared" si="0"/>
        <v>47213715.240000002</v>
      </c>
      <c r="F6" s="230">
        <f t="shared" ref="F6:F260" si="1">IF(D6&gt;0,IF(E6/D6&gt;=100,"&gt;&gt;100",E6/D6*100),"-")</f>
        <v>133.41945363180054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28625445.369999997</v>
      </c>
      <c r="E7" s="104">
        <f t="shared" si="2"/>
        <v>40799943.530000001</v>
      </c>
      <c r="F7" s="93">
        <f t="shared" si="1"/>
        <v>142.53033621883523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13727315.93</v>
      </c>
      <c r="E8" s="104">
        <f>E9+E10-E11</f>
        <v>2006241.7</v>
      </c>
      <c r="F8" s="93">
        <f t="shared" si="1"/>
        <v>14.614959765117025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13727315.93</v>
      </c>
      <c r="E9" s="247">
        <v>2006241.7</v>
      </c>
      <c r="F9" s="93">
        <f t="shared" si="1"/>
        <v>14.614959765117025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14898129.439999999</v>
      </c>
      <c r="E12" s="104">
        <f t="shared" si="3"/>
        <v>38793701.829999998</v>
      </c>
      <c r="F12" s="93">
        <f t="shared" si="1"/>
        <v>260.39310496150449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13791839.149999999</v>
      </c>
      <c r="E13" s="104">
        <f t="shared" si="4"/>
        <v>37634856.739999995</v>
      </c>
      <c r="F13" s="93">
        <f t="shared" si="1"/>
        <v>272.87772378058804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1914693.47</v>
      </c>
      <c r="E15" s="247">
        <v>1914693.47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2407391.9900000002</v>
      </c>
      <c r="E16" s="247">
        <v>2407391.9900000002</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14158542.51</v>
      </c>
      <c r="E17" s="247">
        <v>39711175.159999996</v>
      </c>
      <c r="F17" s="93">
        <f t="shared" si="1"/>
        <v>280.47502157762705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4688788.82</v>
      </c>
      <c r="E18" s="247">
        <v>6398403.8799999999</v>
      </c>
      <c r="F18" s="93">
        <f t="shared" si="1"/>
        <v>136.46176284817193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561346.96</v>
      </c>
      <c r="E19" s="104">
        <f t="shared" si="5"/>
        <v>545654.77</v>
      </c>
      <c r="F19" s="93">
        <f t="shared" si="1"/>
        <v>97.20454707726573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209501.09</v>
      </c>
      <c r="E20" s="247">
        <v>214893.05</v>
      </c>
      <c r="F20" s="93">
        <f t="shared" si="1"/>
        <v>102.57371453294108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21098.53</v>
      </c>
      <c r="E21" s="247">
        <v>22455.03</v>
      </c>
      <c r="F21" s="93">
        <f t="shared" si="1"/>
        <v>106.42935787469554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159229.06</v>
      </c>
      <c r="E22" s="247">
        <v>162291.56</v>
      </c>
      <c r="F22" s="93">
        <f t="shared" si="1"/>
        <v>101.92332982434236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186718.11</v>
      </c>
      <c r="E24" s="247">
        <v>216004.3</v>
      </c>
      <c r="F24" s="93">
        <f t="shared" si="1"/>
        <v>115.68470781971818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5172.3</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221696.45</v>
      </c>
      <c r="E26" s="247">
        <v>274584.12</v>
      </c>
      <c r="F26" s="93">
        <f t="shared" si="1"/>
        <v>123.85589394868524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236896.28</v>
      </c>
      <c r="E28" s="247">
        <v>349745.59</v>
      </c>
      <c r="F28" s="93">
        <f t="shared" si="1"/>
        <v>147.6365901566711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131089.76999999999</v>
      </c>
      <c r="E29" s="104">
        <f t="shared" si="6"/>
        <v>156794.88999999998</v>
      </c>
      <c r="F29" s="93">
        <f t="shared" si="1"/>
        <v>119.60879174629721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109510.38</v>
      </c>
      <c r="E30" s="247">
        <v>147635.38</v>
      </c>
      <c r="F30" s="93">
        <f t="shared" si="1"/>
        <v>134.8140514168611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117731.86</v>
      </c>
      <c r="E32" s="247">
        <v>117731.86</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96152.47</v>
      </c>
      <c r="E34" s="247">
        <v>108572.35</v>
      </c>
      <c r="F34" s="93">
        <f t="shared" si="1"/>
        <v>112.91686006610126</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10692.41</v>
      </c>
      <c r="E35" s="104">
        <f t="shared" si="7"/>
        <v>124348</v>
      </c>
      <c r="F35" s="93">
        <f t="shared" si="1"/>
        <v>1162.9557789123312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114125.53</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10692.41</v>
      </c>
      <c r="E39" s="247">
        <v>10692.41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469.94</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403161.15000000014</v>
      </c>
      <c r="E45" s="104">
        <f t="shared" si="9"/>
        <v>332047.43000000017</v>
      </c>
      <c r="F45" s="93">
        <f t="shared" si="1"/>
        <v>82.360969056666306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44221.48</v>
      </c>
      <c r="E47" s="247">
        <v>44525.23</v>
      </c>
      <c r="F47" s="93">
        <f t="shared" si="1"/>
        <v>100.68688338789204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2506.35</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1915419.08</v>
      </c>
      <c r="E49" s="247">
        <v>1994975.78</v>
      </c>
      <c r="F49" s="93">
        <f t="shared" si="1"/>
        <v>104.15348791450903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1556479.41</v>
      </c>
      <c r="E50" s="247">
        <v>1709959.93</v>
      </c>
      <c r="F50" s="93">
        <f t="shared" si="1"/>
        <v>109.86074849522103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5589.48</v>
      </c>
      <c r="E53" s="247">
        <v>5589.48</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8703.66</v>
      </c>
      <c r="E54" s="247">
        <v>14774.7</v>
      </c>
      <c r="F54" s="93">
        <f t="shared" si="1"/>
        <v>169.75272471580922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14293.14</v>
      </c>
      <c r="E55" s="247">
        <v>20364.18</v>
      </c>
      <c r="F55" s="93">
        <f t="shared" si="1"/>
        <v>142.47520139031732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6761984.2400000002</v>
      </c>
      <c r="E68" s="104">
        <f t="shared" si="13"/>
        <v>6413771.71</v>
      </c>
      <c r="F68" s="93">
        <f t="shared" si="1"/>
        <v>94.850438604394029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5057406.59</v>
      </c>
      <c r="E69" s="104">
        <f t="shared" si="14"/>
        <v>4057280.3000000003</v>
      </c>
      <c r="F69" s="93">
        <f t="shared" si="1"/>
        <v>80.224522742989507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5055928.22</v>
      </c>
      <c r="E70" s="104">
        <f t="shared" si="15"/>
        <v>4056508.64</v>
      </c>
      <c r="F70" s="93">
        <f t="shared" si="1"/>
        <v>80.232718177316215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5055928.22</v>
      </c>
      <c r="E72" s="247">
        <v>4056508.64</v>
      </c>
      <c r="F72" s="93">
        <f t="shared" si="1"/>
        <v>80.232718177316215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1478.37</v>
      </c>
      <c r="E76" s="247">
        <v>771.66</v>
      </c>
      <c r="F76" s="93">
        <f t="shared" si="1"/>
        <v>52.196676068913739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20595.259999999998</v>
      </c>
      <c r="E78" s="104">
        <f>E79+SUM(E82:E84)-E85+E86</f>
        <v>42571.609999999993</v>
      </c>
      <c r="F78" s="93">
        <f t="shared" si="1"/>
        <v>206.70586338798341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250.1</v>
      </c>
      <c r="E84" s="247">
        <v>250.1</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2129.08</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20345.16</v>
      </c>
      <c r="E86" s="247">
        <v>44450.59</v>
      </c>
      <c r="F86" s="93">
        <f t="shared" si="1"/>
        <v>218.48238106753644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12869.21</v>
      </c>
      <c r="E88" s="104">
        <f t="shared" si="18"/>
        <v>12869.21</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12869.21</v>
      </c>
      <c r="E89" s="247">
        <v>12869.21</v>
      </c>
      <c r="F89" s="93">
        <f t="shared" si="1"/>
        <v>100</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12869.21</v>
      </c>
      <c r="E117" s="247">
        <v>12869.21</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100182.49</v>
      </c>
      <c r="E134" s="104">
        <f t="shared" si="23"/>
        <v>100182.49</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100182.49</v>
      </c>
      <c r="E135" s="104">
        <f t="shared" si="24"/>
        <v>100182.49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100182.49</v>
      </c>
      <c r="E139" s="247">
        <v>100182.49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1490981.1000000003</v>
      </c>
      <c r="E146" s="104">
        <f t="shared" si="26"/>
        <v>2066306.6799999995</v>
      </c>
      <c r="F146" s="93">
        <f t="shared" si="1"/>
        <v>138.58704714633868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80758.11</v>
      </c>
      <c r="E147" s="247">
        <v>282718.53000000003</v>
      </c>
      <c r="F147" s="93">
        <f t="shared" si="1"/>
        <v>350.0806668209546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1302429.3400000001</v>
      </c>
      <c r="E158" s="247">
        <v>1672858.95</v>
      </c>
      <c r="F158" s="93">
        <f t="shared" si="1"/>
        <v>128.44143621641692</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503260.06</v>
      </c>
      <c r="E159" s="247">
        <v>492284.79</v>
      </c>
      <c r="F159" s="93">
        <f t="shared" si="1"/>
        <v>97.819165303918609</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395466.41</v>
      </c>
      <c r="E163" s="247">
        <v>381555.59</v>
      </c>
      <c r="F163" s="93">
        <f t="shared" si="1"/>
        <v>96.482426914589297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92818.799999999988</v>
      </c>
      <c r="E164" s="104">
        <f t="shared" si="28"/>
        <v>53080.579999999987</v>
      </c>
      <c r="F164" s="93">
        <f t="shared" si="1"/>
        <v>57.187315500739068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197983.55</v>
      </c>
      <c r="E165" s="247">
        <v>178405.68</v>
      </c>
      <c r="F165" s="93">
        <f t="shared" si="1"/>
        <v>90.111365312926253</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105164.75</v>
      </c>
      <c r="E169" s="247">
        <v>125325.1</v>
      </c>
      <c r="F169" s="93">
        <f t="shared" si="1"/>
        <v>119.17025429148076</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94350.05</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94350.05</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35387429.609999999</v>
      </c>
      <c r="E175" s="104">
        <f t="shared" si="30"/>
        <v>47213715.240000002</v>
      </c>
      <c r="F175" s="93">
        <f t="shared" si="1"/>
        <v>133.41945363180054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2788536.35</v>
      </c>
      <c r="E176" s="104">
        <f t="shared" si="31"/>
        <v>3049434.2</v>
      </c>
      <c r="F176" s="93">
        <f t="shared" si="1"/>
        <v>109.35608567555522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919175.51</v>
      </c>
      <c r="E177" s="104">
        <f t="shared" si="32"/>
        <v>800141.35</v>
      </c>
      <c r="F177" s="93">
        <f t="shared" si="1"/>
        <v>87.049898664075585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71207.06</v>
      </c>
      <c r="E178" s="247">
        <v>121597.82</v>
      </c>
      <c r="F178" s="93">
        <f t="shared" si="1"/>
        <v>170.7665223083217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700165.95</v>
      </c>
      <c r="E179" s="247">
        <v>592537.67000000004</v>
      </c>
      <c r="F179" s="93">
        <f t="shared" si="1"/>
        <v>84.628175648930096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176.18</v>
      </c>
      <c r="E180" s="104">
        <f t="shared" si="33"/>
        <v>467.47</v>
      </c>
      <c r="F180" s="93">
        <f t="shared" si="1"/>
        <v>265.33658758088319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176.18</v>
      </c>
      <c r="E183" s="247">
        <v>467.47</v>
      </c>
      <c r="F183" s="93">
        <f t="shared" si="1"/>
        <v>265.33658758088319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35708.79</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18114.82</v>
      </c>
      <c r="E186" s="247">
        <v>4216.07</v>
      </c>
      <c r="F186" s="93">
        <f t="shared" si="1"/>
        <v>23.274147907624805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6102.48</v>
      </c>
      <c r="E187" s="247">
        <v>4436.3500000000004</v>
      </c>
      <c r="F187" s="93">
        <f t="shared" si="1"/>
        <v>72.697493478061389</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123409.02</v>
      </c>
      <c r="E188" s="247">
        <v>41177.18</v>
      </c>
      <c r="F188" s="93">
        <f t="shared" si="1"/>
        <v>33.366426538351895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39639.1</v>
      </c>
      <c r="E189" s="247">
        <v>637527.66</v>
      </c>
      <c r="F189" s="93">
        <f t="shared" si="1"/>
        <v>1608.3303102239963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1829579.3900000001</v>
      </c>
      <c r="E206" s="104">
        <f t="shared" si="37"/>
        <v>1611765.19</v>
      </c>
      <c r="F206" s="93">
        <f t="shared" si="1"/>
        <v>88.09484840119454</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1829579.3900000001</v>
      </c>
      <c r="E207" s="104">
        <f t="shared" si="38"/>
        <v>1611765.19</v>
      </c>
      <c r="F207" s="93">
        <f t="shared" si="1"/>
        <v>88.09484840119454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1829575.83</v>
      </c>
      <c r="E212" s="247">
        <v>1611765.19</v>
      </c>
      <c r="F212" s="93">
        <f t="shared" si="1"/>
        <v>88.095019816697075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3.56</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142.35</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142.35</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32598893.260000002</v>
      </c>
      <c r="E237" s="104">
        <f t="shared" si="41"/>
        <v>44164281.039999999</v>
      </c>
      <c r="F237" s="93">
        <f t="shared" si="1"/>
        <v>135.47785407239925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28510921.260000002</v>
      </c>
      <c r="E238" s="104">
        <f t="shared" si="42"/>
        <v>41489125.130000003</v>
      </c>
      <c r="F238" s="93">
        <f t="shared" si="1"/>
        <v>145.52011403506643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28510921.260000002</v>
      </c>
      <c r="E239" s="104">
        <f t="shared" si="43"/>
        <v>41489125.130000003</v>
      </c>
      <c r="F239" s="93">
        <f t="shared" si="1"/>
        <v>145.52011403506643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28510921.260000002</v>
      </c>
      <c r="E240" s="247">
        <v>41489125.130000003</v>
      </c>
      <c r="F240" s="93">
        <f t="shared" si="1"/>
        <v>145.52011403506643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4062257.0300000003</v>
      </c>
      <c r="E245" s="104">
        <f t="shared" si="45"/>
        <v>2569440.9300000002</v>
      </c>
      <c r="F245" s="93">
        <f t="shared" si="1"/>
        <v>63.251559687743338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4311905.07</v>
      </c>
      <c r="E246" s="104">
        <f t="shared" si="46"/>
        <v>4074483.14</v>
      </c>
      <c r="F246" s="93">
        <f t="shared" si="1"/>
        <v>94.493804336003151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2923099.54</v>
      </c>
      <c r="E247" s="247">
        <v>4074483.14</v>
      </c>
      <c r="F247" s="93">
        <f t="shared" si="1"/>
        <v>139.38913417912548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1388805.53</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249648.04</v>
      </c>
      <c r="E250" s="104">
        <f t="shared" si="47"/>
        <v>1505042.21</v>
      </c>
      <c r="F250" s="93">
        <f t="shared" si="1"/>
        <v>602.86562233775203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1037579.97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249648.04</v>
      </c>
      <c r="E253" s="247">
        <v>467462.24</v>
      </c>
      <c r="F253" s="93">
        <f t="shared" si="1"/>
        <v>187.24851194505672</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25714.97</v>
      </c>
      <c r="E255" s="247">
        <v>105714.98</v>
      </c>
      <c r="F255" s="93">
        <f t="shared" si="1"/>
        <v>411.10287120692732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1407611.7</v>
      </c>
      <c r="E259" s="104">
        <f t="shared" si="49"/>
        <v>1064319.3799999999</v>
      </c>
      <c r="F259" s="93">
        <f t="shared" si="1"/>
        <v>75.611717350743817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1407611.7</v>
      </c>
      <c r="E260" s="248">
        <v>1064319.3799999999</v>
      </c>
      <c r="F260" s="97">
        <f t="shared" si="1"/>
        <v>75.611717350743817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12869.21</v>
      </c>
      <c r="E262" s="247">
        <v>12869.21</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531456.02</v>
      </c>
      <c r="E264" s="247">
        <v>789158.45</v>
      </c>
      <c r="F264" s="93">
        <f t="shared" si="50"/>
        <v>148.48988821313941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1354991.49</v>
      </c>
      <c r="E265" s="247">
        <v>1658703.82</v>
      </c>
      <c r="F265" s="93">
        <f t="shared" si="50"/>
        <v>122.41433486788911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156243.24</v>
      </c>
      <c r="E266" s="247">
        <v>178405.68</v>
      </c>
      <c r="F266" s="93">
        <f t="shared" si="50"/>
        <v>114.18457528146497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41740.31</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20345.16</v>
      </c>
      <c r="E268" s="247">
        <v>44450.59</v>
      </c>
      <c r="F268" s="93">
        <f t="shared" si="50"/>
        <v>218.48238106753644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269631.74</v>
      </c>
      <c r="E287" s="247">
        <v>266912.01</v>
      </c>
      <c r="F287" s="93">
        <f t="shared" si="50"/>
        <v>98.991316823457069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649543.77</v>
      </c>
      <c r="E288" s="247">
        <v>533229.34</v>
      </c>
      <c r="F288" s="93">
        <f t="shared" si="50"/>
        <v>82.092903454373825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39639.1</v>
      </c>
      <c r="E289" s="247">
        <v>637527.66</v>
      </c>
      <c r="F289" s="93">
        <f t="shared" si="50"/>
        <v>1608.3303102239963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1829579.39</v>
      </c>
      <c r="E294" s="247">
        <v>1611765.19</v>
      </c>
      <c r="F294" s="93">
        <f t="shared" si="50"/>
        <v>88.094848401194554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4508.93</v>
      </c>
      <c r="E302" s="247">
        <v>14591.27</v>
      </c>
      <c r="F302" s="93">
        <f t="shared" si="50"/>
        <v>323.60826182708536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985068.77</v>
      </c>
      <c r="E5" s="79">
        <f t="shared" si="0"/>
        <v>1200133.8399999999</v>
      </c>
      <c r="F5" s="80">
        <f t="shared" ref="F5:F141" si="1">IF(D5&gt;0,IF(E5/D5&gt;=100,"&gt;&gt;100",E5/D5*100),"-")</f>
        <v>121.8324929740692</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985068.77</v>
      </c>
      <c r="E6" s="81">
        <f t="shared" si="2"/>
        <v>1167204.1399999999</v>
      </c>
      <c r="F6" s="63">
        <f t="shared" si="1"/>
        <v>118.48960961375315</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84155.56</v>
      </c>
      <c r="E7" s="249">
        <v>58082.93</v>
      </c>
      <c r="F7" s="63">
        <f t="shared" si="1"/>
        <v>69.018529494664406</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900913.21</v>
      </c>
      <c r="E8" s="249">
        <v>1109121.21</v>
      </c>
      <c r="F8" s="63">
        <f t="shared" si="1"/>
        <v>123.11077223520788</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32929.699999999997</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223869.41</v>
      </c>
      <c r="E28" s="81">
        <f t="shared" si="6"/>
        <v>210152.99</v>
      </c>
      <c r="F28" s="63">
        <f t="shared" si="1"/>
        <v>93.873026243290667</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223869.41</v>
      </c>
      <c r="E30" s="249">
        <v>210152.99</v>
      </c>
      <c r="F30" s="63">
        <f t="shared" si="1"/>
        <v>93.873026243290667</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1325847.8999999999</v>
      </c>
      <c r="E35" s="81">
        <f t="shared" si="7"/>
        <v>1526125.54</v>
      </c>
      <c r="F35" s="63">
        <f t="shared" si="1"/>
        <v>115.10562712359391</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655499.64</v>
      </c>
      <c r="E36" s="81">
        <f t="shared" si="8"/>
        <v>743639.92</v>
      </c>
      <c r="F36" s="63">
        <f t="shared" si="1"/>
        <v>113.44627435645884</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18519.61</v>
      </c>
      <c r="E37" s="249">
        <v>0</v>
      </c>
      <c r="F37" s="63">
        <f t="shared" si="1"/>
        <v>0</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636980.03</v>
      </c>
      <c r="E38" s="249">
        <v>743639.92</v>
      </c>
      <c r="F38" s="63">
        <f t="shared" si="1"/>
        <v>116.74462070655495</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1260.6600000000001</v>
      </c>
      <c r="E39" s="81">
        <f t="shared" si="9"/>
        <v>1657.23</v>
      </c>
      <c r="F39" s="63">
        <f t="shared" si="1"/>
        <v>131.45733187378039</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1260.6600000000001</v>
      </c>
      <c r="E40" s="249">
        <v>1657.23</v>
      </c>
      <c r="F40" s="63">
        <f t="shared" si="1"/>
        <v>131.45733187378039</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669087.6</v>
      </c>
      <c r="E54" s="81">
        <f t="shared" si="12"/>
        <v>615828.39</v>
      </c>
      <c r="F54" s="63">
        <f t="shared" si="1"/>
        <v>92.040024355555232</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669087.6</v>
      </c>
      <c r="E55" s="249">
        <v>615828.39</v>
      </c>
      <c r="F55" s="63">
        <f t="shared" si="1"/>
        <v>92.040024355555232</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v>165000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157312.35999999999</v>
      </c>
      <c r="E75" s="81">
        <f t="shared" si="15"/>
        <v>25912.5</v>
      </c>
      <c r="F75" s="63">
        <f t="shared" si="1"/>
        <v>16.472005124072897</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18200</v>
      </c>
      <c r="E76" s="249">
        <v>3062.5</v>
      </c>
      <c r="F76" s="63">
        <f t="shared" si="1"/>
        <v>16.826923076923077</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132862.35999999999</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6250</v>
      </c>
      <c r="E81" s="249">
        <v>22850</v>
      </c>
      <c r="F81" s="63">
        <f t="shared" si="1"/>
        <v>365.6</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3667317.73</v>
      </c>
      <c r="E82" s="81">
        <f t="shared" si="16"/>
        <v>7053149.4500000002</v>
      </c>
      <c r="F82" s="63">
        <f t="shared" si="1"/>
        <v>192.32447170591897</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35631.35</v>
      </c>
      <c r="E83" s="249">
        <v>1656159.83</v>
      </c>
      <c r="F83" s="63">
        <f t="shared" si="1"/>
        <v>4648.0412052869178</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2999691.4</v>
      </c>
      <c r="E84" s="249">
        <v>2163422.66</v>
      </c>
      <c r="F84" s="63">
        <f t="shared" si="1"/>
        <v>72.121507565744935</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27989.1</v>
      </c>
      <c r="E85" s="249">
        <v>652464.04</v>
      </c>
      <c r="F85" s="63">
        <f t="shared" si="1"/>
        <v>2331.1361923034328</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61831.09</v>
      </c>
      <c r="E86" s="249">
        <v>58204.37</v>
      </c>
      <c r="F86" s="63">
        <f t="shared" si="1"/>
        <v>94.134471832859504</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542174.79</v>
      </c>
      <c r="E88" s="249">
        <v>2522898.5499999998</v>
      </c>
      <c r="F88" s="63">
        <f t="shared" si="1"/>
        <v>465.32937283933836</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15487.35</v>
      </c>
      <c r="E89" s="81">
        <f t="shared" si="17"/>
        <v>13454.21</v>
      </c>
      <c r="F89" s="63">
        <f t="shared" si="1"/>
        <v>86.872253807139373</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15487.35</v>
      </c>
      <c r="E104" s="249">
        <v>13454.21</v>
      </c>
      <c r="F104" s="63">
        <f t="shared" si="1"/>
        <v>86.872253807139373</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425700.02</v>
      </c>
      <c r="E107" s="81">
        <f t="shared" si="21"/>
        <v>444126.85</v>
      </c>
      <c r="F107" s="63">
        <f t="shared" si="1"/>
        <v>104.32859505151069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358886.03</v>
      </c>
      <c r="E108" s="249">
        <v>353700</v>
      </c>
      <c r="F108" s="63">
        <f t="shared" si="1"/>
        <v>98.554964649919626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66813.990000000005</v>
      </c>
      <c r="E109" s="249">
        <v>82426.850000000006</v>
      </c>
      <c r="F109" s="63">
        <f t="shared" si="1"/>
        <v>123.36765099644551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6000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2000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1288673.6499999999</v>
      </c>
      <c r="E114" s="81">
        <f t="shared" si="22"/>
        <v>1589874.66</v>
      </c>
      <c r="F114" s="63">
        <f t="shared" si="1"/>
        <v>123.37294706072403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1288673.6499999999</v>
      </c>
      <c r="E115" s="81">
        <f t="shared" si="23"/>
        <v>1589874.66</v>
      </c>
      <c r="F115" s="63">
        <f t="shared" si="1"/>
        <v>123.37294706072403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975877.53</v>
      </c>
      <c r="E116" s="249">
        <v>1253884.72</v>
      </c>
      <c r="F116" s="63">
        <f t="shared" si="1"/>
        <v>128.48791794601522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312796.12</v>
      </c>
      <c r="E117" s="249">
        <v>335989.94</v>
      </c>
      <c r="F117" s="63">
        <f t="shared" si="1"/>
        <v>107.41499606836555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363781.95999999996</v>
      </c>
      <c r="E129" s="81">
        <f t="shared" si="26"/>
        <v>441812.75999999995</v>
      </c>
      <c r="F129" s="63">
        <f t="shared" si="1"/>
        <v>121.44988168187338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4800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311168.93</v>
      </c>
      <c r="E138" s="249">
        <v>375784.41</v>
      </c>
      <c r="F138" s="63">
        <f t="shared" si="1"/>
        <v>120.7654022527249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52613.03</v>
      </c>
      <c r="E140" s="249">
        <v>61228.35</v>
      </c>
      <c r="F140" s="63">
        <f t="shared" si="1"/>
        <v>116.37487899860548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8453059.1499999985</v>
      </c>
      <c r="E141" s="106">
        <f t="shared" si="28"/>
        <v>12504742.800000001</v>
      </c>
      <c r="F141" s="82">
        <f t="shared" si="1"/>
        <v>147.93156628982069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2"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2797682.25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13995952.140000001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35</v>
      </c>
      <c r="B8" s="115" t="s">
        <v>2867</v>
      </c>
      <c r="C8" s="186" t="s">
        <v>2868</v>
      </c>
      <c r="D8" s="40">
        <f>SUM(D9:D16)</f>
        <v>6973279.46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1329631.8799999999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1940404.1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27451.99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510588.46</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1116632.3799999999</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451246.08000000002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1216560.6399999999</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380763.93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7022672.6799999997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13744200.190000001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35</v>
      </c>
      <c r="B26" s="115" t="s">
        <v>2898</v>
      </c>
      <c r="C26" s="186" t="s">
        <v>2899</v>
      </c>
      <c r="D26" s="40">
        <f>SUM(D27:D34)</f>
        <v>7100845.8800000008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1279241.93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2056421.02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27161.16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474879.67</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1116632.3799999999</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465144.83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1218369.1200000001</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462995.77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6425540.1100000003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217814.2</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217814.2</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3049434.1999999993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898092.04</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35</v>
      </c>
      <c r="B49" s="166" t="s">
        <v>2931</v>
      </c>
      <c r="C49" s="186" t="s">
        <v>2932</v>
      </c>
      <c r="D49" s="40">
        <f>D50+D55+D60+D65+D70+D75+D80+D85</f>
        <v>267614.01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196493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196493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173.89</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173.89</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35708.79</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35708.79</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4216.07</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4216.07</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4436.3500000000004</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4436.3500000000004</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26585.91</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26585.91</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630478.03</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630478.03</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2151342.16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35</v>
      </c>
      <c r="B103" s="85" t="s">
        <v>2846</v>
      </c>
      <c r="C103" s="186" t="s">
        <v>2997</v>
      </c>
      <c r="D103" s="254">
        <v>532527.34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7049.63</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1611765.19</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26223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7</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Provjera</v>
      </c>
      <c r="C227" s="119" t="s">
        <v>3232</v>
      </c>
      <c r="D227" s="123"/>
      <c r="E227" s="71">
        <f t="shared" si="19"/>
        <v>0</v>
      </c>
      <c r="F227" s="71">
        <f t="shared" si="20"/>
        <v>1</v>
      </c>
      <c r="G227" s="71"/>
      <c r="H227" s="71"/>
      <c r="I227" s="71"/>
      <c r="J227" s="71"/>
      <c r="K227" s="71"/>
      <c r="L227" s="71">
        <f>IF(AND('PR-RAS'!D428&gt;0,SUM('PR-RAS'!D846:D846)=0),1,0)</f>
        <v>1</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2024-09-24T08:26:57Z</cp:lastPrinted>
  <dcterms:created xsi:type="dcterms:W3CDTF">2022-04-01T05:14:30Z</dcterms:created>
  <dcterms:modified xsi:type="dcterms:W3CDTF">2025-02-26T09:14:04Z</dcterms:modified>
</cp:coreProperties>
</file>